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125" windowWidth="14805" windowHeight="6990" tabRatio="826"/>
  </bookViews>
  <sheets>
    <sheet name="Самостоятельная работа" sheetId="3" r:id="rId1"/>
    <sheet name="Лист 1" sheetId="14" r:id="rId2"/>
  </sheets>
  <externalReferences>
    <externalReference r:id="rId3"/>
  </externalReferences>
  <definedNames>
    <definedName name="Z_2801361C_76BA_42FD_8F60_61D354DF9AAD_.wvu.PrintArea" localSheetId="1" hidden="1">'Лист 1'!$A$2:$BA$54</definedName>
    <definedName name="_xlnm.Print_Area" localSheetId="1">'Лист 1'!$A$2:$BA$54</definedName>
  </definedNames>
  <calcPr calcId="145621"/>
</workbook>
</file>

<file path=xl/calcChain.xml><?xml version="1.0" encoding="utf-8"?>
<calcChain xmlns="http://schemas.openxmlformats.org/spreadsheetml/2006/main">
  <c r="S41" i="3"/>
  <c r="D36" i="14"/>
  <c r="AH68" i="3"/>
  <c r="AH69" s="1"/>
  <c r="AH67" s="1"/>
  <c r="AG68"/>
  <c r="AF68"/>
  <c r="AF69" s="1"/>
  <c r="AF67" s="1"/>
  <c r="AE68"/>
  <c r="AD68"/>
  <c r="AD69" s="1"/>
  <c r="AD67" s="1"/>
  <c r="AC68"/>
  <c r="AB68"/>
  <c r="AB69" s="1"/>
  <c r="AB67" s="1"/>
  <c r="AA68"/>
  <c r="Z68"/>
  <c r="Z69" s="1"/>
  <c r="Z67" s="1"/>
  <c r="S68"/>
  <c r="S69" s="1"/>
  <c r="S67" s="1"/>
  <c r="R68"/>
  <c r="Q68"/>
  <c r="P68"/>
  <c r="O68"/>
  <c r="N68"/>
  <c r="M68"/>
  <c r="L68"/>
  <c r="K68"/>
  <c r="J68"/>
  <c r="I68"/>
  <c r="H68"/>
  <c r="G68"/>
  <c r="G69" s="1"/>
  <c r="AH62"/>
  <c r="AH63" s="1"/>
  <c r="AH61" s="1"/>
  <c r="AG62"/>
  <c r="AF62"/>
  <c r="AE62"/>
  <c r="AD62"/>
  <c r="AC62"/>
  <c r="AB62"/>
  <c r="AA62"/>
  <c r="Z62"/>
  <c r="S62"/>
  <c r="R62"/>
  <c r="Q62"/>
  <c r="P62"/>
  <c r="O62"/>
  <c r="N62"/>
  <c r="M62"/>
  <c r="L62"/>
  <c r="K62"/>
  <c r="J62"/>
  <c r="I62"/>
  <c r="H62"/>
  <c r="G62"/>
  <c r="G63" s="1"/>
  <c r="AH56"/>
  <c r="AH57" s="1"/>
  <c r="AG56"/>
  <c r="AF56"/>
  <c r="AE56"/>
  <c r="AD56"/>
  <c r="AD57" s="1"/>
  <c r="AC56"/>
  <c r="AB56"/>
  <c r="AA56"/>
  <c r="Z56"/>
  <c r="Z57" s="1"/>
  <c r="S56"/>
  <c r="R56"/>
  <c r="Q56"/>
  <c r="P56"/>
  <c r="O56"/>
  <c r="N56"/>
  <c r="M56"/>
  <c r="L56"/>
  <c r="K56"/>
  <c r="J56"/>
  <c r="I56"/>
  <c r="H56"/>
  <c r="G56"/>
  <c r="AH54"/>
  <c r="AG54"/>
  <c r="AF54"/>
  <c r="AE54"/>
  <c r="AD54"/>
  <c r="AC54"/>
  <c r="AB54"/>
  <c r="AA54"/>
  <c r="Z54"/>
  <c r="S54"/>
  <c r="R54"/>
  <c r="Q54"/>
  <c r="P54"/>
  <c r="O54"/>
  <c r="N54"/>
  <c r="M54"/>
  <c r="L54"/>
  <c r="K54"/>
  <c r="J54"/>
  <c r="I54"/>
  <c r="H54"/>
  <c r="G54"/>
  <c r="AH52"/>
  <c r="AG52"/>
  <c r="AF52"/>
  <c r="AE52"/>
  <c r="AD52"/>
  <c r="AC52"/>
  <c r="AB52"/>
  <c r="AA52"/>
  <c r="Z52"/>
  <c r="S52"/>
  <c r="R52"/>
  <c r="Q52"/>
  <c r="P52"/>
  <c r="O52"/>
  <c r="N52"/>
  <c r="M52"/>
  <c r="L52"/>
  <c r="K52"/>
  <c r="J52"/>
  <c r="I52"/>
  <c r="H52"/>
  <c r="G52"/>
  <c r="AH50"/>
  <c r="AG50"/>
  <c r="AF50"/>
  <c r="AE50"/>
  <c r="AD50"/>
  <c r="AC50"/>
  <c r="AB50"/>
  <c r="AA50"/>
  <c r="Z50"/>
  <c r="S50"/>
  <c r="R50"/>
  <c r="Q50"/>
  <c r="P50"/>
  <c r="O50"/>
  <c r="N50"/>
  <c r="M50"/>
  <c r="L50"/>
  <c r="K50"/>
  <c r="J50"/>
  <c r="I50"/>
  <c r="H50"/>
  <c r="G50"/>
  <c r="G51" s="1"/>
  <c r="AH48"/>
  <c r="AG48"/>
  <c r="AF48"/>
  <c r="AE48"/>
  <c r="AD48"/>
  <c r="AC48"/>
  <c r="AB48"/>
  <c r="AA48"/>
  <c r="Z48"/>
  <c r="S48"/>
  <c r="R48"/>
  <c r="Q48"/>
  <c r="P48"/>
  <c r="O48"/>
  <c r="N48"/>
  <c r="M48"/>
  <c r="L48"/>
  <c r="K48"/>
  <c r="J48"/>
  <c r="I48"/>
  <c r="H48"/>
  <c r="G48"/>
  <c r="AH42"/>
  <c r="AG42"/>
  <c r="AF42"/>
  <c r="AE42"/>
  <c r="AD42"/>
  <c r="AC42"/>
  <c r="AB42"/>
  <c r="AA42"/>
  <c r="Z42"/>
  <c r="S42"/>
  <c r="R42"/>
  <c r="Q42"/>
  <c r="P42"/>
  <c r="O42"/>
  <c r="N42"/>
  <c r="M42"/>
  <c r="L42"/>
  <c r="K42"/>
  <c r="J42"/>
  <c r="I42"/>
  <c r="H42"/>
  <c r="G42"/>
  <c r="G43" s="1"/>
  <c r="AH38"/>
  <c r="AG38"/>
  <c r="AF38"/>
  <c r="AE38"/>
  <c r="AD38"/>
  <c r="AC38"/>
  <c r="AB38"/>
  <c r="AA38"/>
  <c r="Z38"/>
  <c r="S38"/>
  <c r="R38"/>
  <c r="Q38"/>
  <c r="P38"/>
  <c r="O38"/>
  <c r="N38"/>
  <c r="M38"/>
  <c r="L38"/>
  <c r="K38"/>
  <c r="J38"/>
  <c r="I38"/>
  <c r="H38"/>
  <c r="G38"/>
  <c r="AH36"/>
  <c r="AG36"/>
  <c r="AF36"/>
  <c r="AE36"/>
  <c r="AD36"/>
  <c r="AC36"/>
  <c r="AB36"/>
  <c r="AA36"/>
  <c r="Z36"/>
  <c r="S36"/>
  <c r="R36"/>
  <c r="Q36"/>
  <c r="P36"/>
  <c r="O36"/>
  <c r="N36"/>
  <c r="M36"/>
  <c r="L36"/>
  <c r="K36"/>
  <c r="J36"/>
  <c r="I36"/>
  <c r="H36"/>
  <c r="G36"/>
  <c r="AH34"/>
  <c r="AG34"/>
  <c r="AF34"/>
  <c r="AF35" s="1"/>
  <c r="AE34"/>
  <c r="AD34"/>
  <c r="AD35" s="1"/>
  <c r="AC34"/>
  <c r="AB34"/>
  <c r="AB35" s="1"/>
  <c r="AA34"/>
  <c r="Z34"/>
  <c r="Z32" s="1"/>
  <c r="S34"/>
  <c r="R34"/>
  <c r="Q34"/>
  <c r="P34"/>
  <c r="O34"/>
  <c r="N34"/>
  <c r="M34"/>
  <c r="L34"/>
  <c r="K34"/>
  <c r="J34"/>
  <c r="I34"/>
  <c r="H34"/>
  <c r="G34"/>
  <c r="BJ72"/>
  <c r="BI72"/>
  <c r="BJ70"/>
  <c r="BI70"/>
  <c r="AG69"/>
  <c r="AG67" s="1"/>
  <c r="AE69"/>
  <c r="AE67" s="1"/>
  <c r="AC69"/>
  <c r="AC67" s="1"/>
  <c r="AA69"/>
  <c r="AA67" s="1"/>
  <c r="R69"/>
  <c r="R67" s="1"/>
  <c r="Q69"/>
  <c r="Q67" s="1"/>
  <c r="P69"/>
  <c r="P67" s="1"/>
  <c r="O69"/>
  <c r="O67" s="1"/>
  <c r="N69"/>
  <c r="N67" s="1"/>
  <c r="M69"/>
  <c r="M67" s="1"/>
  <c r="L69"/>
  <c r="L67" s="1"/>
  <c r="K69"/>
  <c r="K67" s="1"/>
  <c r="J69"/>
  <c r="J67" s="1"/>
  <c r="I69"/>
  <c r="I67" s="1"/>
  <c r="H69"/>
  <c r="H67" s="1"/>
  <c r="AH66"/>
  <c r="AG66"/>
  <c r="AF66"/>
  <c r="AE66"/>
  <c r="AE58" s="1"/>
  <c r="AD66"/>
  <c r="AC66"/>
  <c r="AB66"/>
  <c r="AA66"/>
  <c r="AA58" s="1"/>
  <c r="Z66"/>
  <c r="S66"/>
  <c r="R66"/>
  <c r="Q66"/>
  <c r="P66"/>
  <c r="O66"/>
  <c r="N66"/>
  <c r="M66"/>
  <c r="L66"/>
  <c r="K66"/>
  <c r="J66"/>
  <c r="I66"/>
  <c r="H66"/>
  <c r="BJ64"/>
  <c r="BI64"/>
  <c r="AG63"/>
  <c r="AG61" s="1"/>
  <c r="AG59" s="1"/>
  <c r="AF63"/>
  <c r="AF61" s="1"/>
  <c r="AE63"/>
  <c r="AE61" s="1"/>
  <c r="AE59" s="1"/>
  <c r="AD63"/>
  <c r="AD61" s="1"/>
  <c r="AC63"/>
  <c r="AC61" s="1"/>
  <c r="AC59" s="1"/>
  <c r="AB63"/>
  <c r="AB61" s="1"/>
  <c r="AA63"/>
  <c r="AA61" s="1"/>
  <c r="AA59" s="1"/>
  <c r="Z63"/>
  <c r="Z61" s="1"/>
  <c r="R63"/>
  <c r="R61" s="1"/>
  <c r="Q63"/>
  <c r="Q61" s="1"/>
  <c r="P63"/>
  <c r="P61" s="1"/>
  <c r="O63"/>
  <c r="O61" s="1"/>
  <c r="N63"/>
  <c r="N61" s="1"/>
  <c r="M63"/>
  <c r="M61" s="1"/>
  <c r="L63"/>
  <c r="L61" s="1"/>
  <c r="K63"/>
  <c r="K61" s="1"/>
  <c r="J63"/>
  <c r="J61" s="1"/>
  <c r="I63"/>
  <c r="I61" s="1"/>
  <c r="H63"/>
  <c r="H61" s="1"/>
  <c r="S61"/>
  <c r="AH60"/>
  <c r="AH58" s="1"/>
  <c r="AG60"/>
  <c r="AF60"/>
  <c r="AF58" s="1"/>
  <c r="AE60"/>
  <c r="AD60"/>
  <c r="AD58" s="1"/>
  <c r="AC60"/>
  <c r="AB60"/>
  <c r="AB58" s="1"/>
  <c r="AA60"/>
  <c r="Z60"/>
  <c r="Z58" s="1"/>
  <c r="S60"/>
  <c r="R60"/>
  <c r="R58" s="1"/>
  <c r="Q60"/>
  <c r="P60"/>
  <c r="O60"/>
  <c r="N60"/>
  <c r="N58" s="1"/>
  <c r="M60"/>
  <c r="L60"/>
  <c r="K60"/>
  <c r="J60"/>
  <c r="J58" s="1"/>
  <c r="I60"/>
  <c r="H60"/>
  <c r="G60"/>
  <c r="R59"/>
  <c r="Q59"/>
  <c r="P59"/>
  <c r="O59"/>
  <c r="N59"/>
  <c r="M59"/>
  <c r="L59"/>
  <c r="K59"/>
  <c r="J59"/>
  <c r="I59"/>
  <c r="H59"/>
  <c r="AG58"/>
  <c r="AC58"/>
  <c r="P58"/>
  <c r="L58"/>
  <c r="H58"/>
  <c r="AF57"/>
  <c r="AB57"/>
  <c r="AG57"/>
  <c r="AE57"/>
  <c r="AC57"/>
  <c r="AA57"/>
  <c r="R57"/>
  <c r="Q57"/>
  <c r="P57"/>
  <c r="O57"/>
  <c r="N57"/>
  <c r="M57"/>
  <c r="L57"/>
  <c r="K57"/>
  <c r="J57"/>
  <c r="I57"/>
  <c r="H57"/>
  <c r="AH55"/>
  <c r="AG55"/>
  <c r="AF55"/>
  <c r="AE55"/>
  <c r="AD55"/>
  <c r="AC55"/>
  <c r="AB55"/>
  <c r="AA55"/>
  <c r="Z55"/>
  <c r="S55"/>
  <c r="R55"/>
  <c r="Q55"/>
  <c r="P55"/>
  <c r="O55"/>
  <c r="N55"/>
  <c r="M55"/>
  <c r="L55"/>
  <c r="K55"/>
  <c r="J55"/>
  <c r="I55"/>
  <c r="H55"/>
  <c r="AH53"/>
  <c r="AG53"/>
  <c r="AF53"/>
  <c r="AE53"/>
  <c r="AD53"/>
  <c r="AC53"/>
  <c r="AB53"/>
  <c r="AA53"/>
  <c r="Z53"/>
  <c r="S53"/>
  <c r="R53"/>
  <c r="Q53"/>
  <c r="P53"/>
  <c r="O53"/>
  <c r="N53"/>
  <c r="M53"/>
  <c r="L53"/>
  <c r="K53"/>
  <c r="J53"/>
  <c r="I53"/>
  <c r="H53"/>
  <c r="AG51"/>
  <c r="AE51"/>
  <c r="AC51"/>
  <c r="AA51"/>
  <c r="S51"/>
  <c r="R46"/>
  <c r="Q51"/>
  <c r="P46"/>
  <c r="O51"/>
  <c r="N46"/>
  <c r="M51"/>
  <c r="L46"/>
  <c r="K51"/>
  <c r="J46"/>
  <c r="I51"/>
  <c r="H46"/>
  <c r="AH49"/>
  <c r="AF49"/>
  <c r="AD49"/>
  <c r="AB49"/>
  <c r="Z49"/>
  <c r="O49"/>
  <c r="K49"/>
  <c r="G49"/>
  <c r="AG49"/>
  <c r="AE49"/>
  <c r="AC49"/>
  <c r="AA49"/>
  <c r="R49"/>
  <c r="Q49"/>
  <c r="P49"/>
  <c r="N49"/>
  <c r="M49"/>
  <c r="M47" s="1"/>
  <c r="M45" s="1"/>
  <c r="L49"/>
  <c r="J49"/>
  <c r="I49"/>
  <c r="H49"/>
  <c r="BI48"/>
  <c r="AG46"/>
  <c r="AC46"/>
  <c r="AC44" s="1"/>
  <c r="S46"/>
  <c r="O46"/>
  <c r="K46"/>
  <c r="G46"/>
  <c r="AG43"/>
  <c r="AG41" s="1"/>
  <c r="AE43"/>
  <c r="AE41" s="1"/>
  <c r="AC43"/>
  <c r="AC41" s="1"/>
  <c r="AA43"/>
  <c r="AA41" s="1"/>
  <c r="R40"/>
  <c r="Q43"/>
  <c r="P40"/>
  <c r="O43"/>
  <c r="O41" s="1"/>
  <c r="N40"/>
  <c r="M43"/>
  <c r="L40"/>
  <c r="K43"/>
  <c r="K41" s="1"/>
  <c r="J40"/>
  <c r="I43"/>
  <c r="H40"/>
  <c r="Q41"/>
  <c r="M41"/>
  <c r="I41"/>
  <c r="AG40"/>
  <c r="AE40"/>
  <c r="AC40"/>
  <c r="AA40"/>
  <c r="S40"/>
  <c r="Q40"/>
  <c r="O40"/>
  <c r="M40"/>
  <c r="K40"/>
  <c r="I40"/>
  <c r="G40"/>
  <c r="AH39"/>
  <c r="AG39"/>
  <c r="AF39"/>
  <c r="AE39"/>
  <c r="AD39"/>
  <c r="AC39"/>
  <c r="AB39"/>
  <c r="AA39"/>
  <c r="Z39"/>
  <c r="S39"/>
  <c r="R39"/>
  <c r="Q39"/>
  <c r="P39"/>
  <c r="O39"/>
  <c r="N39"/>
  <c r="M39"/>
  <c r="L39"/>
  <c r="K39"/>
  <c r="J39"/>
  <c r="I39"/>
  <c r="H39"/>
  <c r="G39"/>
  <c r="AH37"/>
  <c r="AG32"/>
  <c r="AF37"/>
  <c r="AE32"/>
  <c r="AD37"/>
  <c r="AC32"/>
  <c r="AB37"/>
  <c r="AA32"/>
  <c r="Z37"/>
  <c r="S32"/>
  <c r="R37"/>
  <c r="Q32"/>
  <c r="P37"/>
  <c r="O32"/>
  <c r="N37"/>
  <c r="M32"/>
  <c r="L37"/>
  <c r="K32"/>
  <c r="J37"/>
  <c r="I32"/>
  <c r="H37"/>
  <c r="G32"/>
  <c r="AG35"/>
  <c r="AE35"/>
  <c r="AC35"/>
  <c r="AA35"/>
  <c r="Z35"/>
  <c r="Z33" s="1"/>
  <c r="S35"/>
  <c r="R35"/>
  <c r="R33" s="1"/>
  <c r="Q35"/>
  <c r="P35"/>
  <c r="P33" s="1"/>
  <c r="O35"/>
  <c r="N35"/>
  <c r="N33" s="1"/>
  <c r="M35"/>
  <c r="L35"/>
  <c r="L33" s="1"/>
  <c r="K35"/>
  <c r="J35"/>
  <c r="J33" s="1"/>
  <c r="I35"/>
  <c r="H35"/>
  <c r="H33" s="1"/>
  <c r="G35"/>
  <c r="AH33"/>
  <c r="AH32"/>
  <c r="P32"/>
  <c r="L32"/>
  <c r="H32"/>
  <c r="I47" l="1"/>
  <c r="Q47"/>
  <c r="S59"/>
  <c r="BI52"/>
  <c r="BI54"/>
  <c r="Z59"/>
  <c r="AG44"/>
  <c r="AG76" s="1"/>
  <c r="AB59"/>
  <c r="AD59"/>
  <c r="AF59"/>
  <c r="AH59"/>
  <c r="I58"/>
  <c r="K58"/>
  <c r="K44" s="1"/>
  <c r="M58"/>
  <c r="O58"/>
  <c r="Q58"/>
  <c r="S58"/>
  <c r="G66"/>
  <c r="BI66" s="1"/>
  <c r="BI60"/>
  <c r="S44"/>
  <c r="K76"/>
  <c r="O44"/>
  <c r="O76" s="1"/>
  <c r="I45"/>
  <c r="Q45"/>
  <c r="H44"/>
  <c r="J44"/>
  <c r="L44"/>
  <c r="L76" s="1"/>
  <c r="N44"/>
  <c r="P44"/>
  <c r="P76" s="1"/>
  <c r="R44"/>
  <c r="BI56"/>
  <c r="AH47"/>
  <c r="AC76"/>
  <c r="Z46"/>
  <c r="Z44" s="1"/>
  <c r="AB46"/>
  <c r="AB44" s="1"/>
  <c r="AD46"/>
  <c r="AD44" s="1"/>
  <c r="AF46"/>
  <c r="AF44" s="1"/>
  <c r="AH46"/>
  <c r="AH44" s="1"/>
  <c r="S76"/>
  <c r="H76"/>
  <c r="AA47"/>
  <c r="AA45" s="1"/>
  <c r="AC47"/>
  <c r="AC45" s="1"/>
  <c r="AE47"/>
  <c r="AE45" s="1"/>
  <c r="AG47"/>
  <c r="AG45" s="1"/>
  <c r="S47"/>
  <c r="S45" s="1"/>
  <c r="BJ48"/>
  <c r="K47"/>
  <c r="K45" s="1"/>
  <c r="O47"/>
  <c r="O45" s="1"/>
  <c r="G41"/>
  <c r="BJ38"/>
  <c r="AB33"/>
  <c r="AD33"/>
  <c r="AF33"/>
  <c r="AD32"/>
  <c r="BJ34"/>
  <c r="BI36"/>
  <c r="M37"/>
  <c r="M33" s="1"/>
  <c r="M77" s="1"/>
  <c r="Q37"/>
  <c r="Q33" s="1"/>
  <c r="Q77" s="1"/>
  <c r="AE37"/>
  <c r="AE33" s="1"/>
  <c r="BI38"/>
  <c r="Z43"/>
  <c r="Z41" s="1"/>
  <c r="Z40"/>
  <c r="AB43"/>
  <c r="AB41" s="1"/>
  <c r="AB40"/>
  <c r="AD43"/>
  <c r="AD41" s="1"/>
  <c r="AD40"/>
  <c r="AH43"/>
  <c r="AH41" s="1"/>
  <c r="AH40"/>
  <c r="H43"/>
  <c r="H41" s="1"/>
  <c r="L43"/>
  <c r="L41" s="1"/>
  <c r="J32"/>
  <c r="N32"/>
  <c r="N76" s="1"/>
  <c r="R32"/>
  <c r="AB32"/>
  <c r="AB76" s="1"/>
  <c r="AF32"/>
  <c r="G37"/>
  <c r="K37"/>
  <c r="K33" s="1"/>
  <c r="O37"/>
  <c r="O33" s="1"/>
  <c r="S37"/>
  <c r="S33" s="1"/>
  <c r="AC37"/>
  <c r="AC33" s="1"/>
  <c r="AG37"/>
  <c r="AG33" s="1"/>
  <c r="J43"/>
  <c r="J41" s="1"/>
  <c r="N43"/>
  <c r="N41" s="1"/>
  <c r="R43"/>
  <c r="R41" s="1"/>
  <c r="I37"/>
  <c r="I33" s="1"/>
  <c r="I77" s="1"/>
  <c r="AA37"/>
  <c r="AA33" s="1"/>
  <c r="AF43"/>
  <c r="AF41" s="1"/>
  <c r="AF40"/>
  <c r="P43"/>
  <c r="P41" s="1"/>
  <c r="BI34"/>
  <c r="BI42"/>
  <c r="I46"/>
  <c r="I44" s="1"/>
  <c r="I76" s="1"/>
  <c r="M46"/>
  <c r="Q46"/>
  <c r="Q44" s="1"/>
  <c r="Q76" s="1"/>
  <c r="AA46"/>
  <c r="AA44" s="1"/>
  <c r="AA76" s="1"/>
  <c r="AE46"/>
  <c r="AE44" s="1"/>
  <c r="AE76" s="1"/>
  <c r="J51"/>
  <c r="J47" s="1"/>
  <c r="J45" s="1"/>
  <c r="N51"/>
  <c r="N47" s="1"/>
  <c r="N45" s="1"/>
  <c r="R51"/>
  <c r="R47" s="1"/>
  <c r="R45" s="1"/>
  <c r="AB51"/>
  <c r="AB47" s="1"/>
  <c r="AB45" s="1"/>
  <c r="AF51"/>
  <c r="AF47" s="1"/>
  <c r="AF45" s="1"/>
  <c r="G53"/>
  <c r="G55"/>
  <c r="BJ54" s="1"/>
  <c r="G57"/>
  <c r="BJ56" s="1"/>
  <c r="H51"/>
  <c r="H47" s="1"/>
  <c r="H45" s="1"/>
  <c r="L51"/>
  <c r="L47" s="1"/>
  <c r="L45" s="1"/>
  <c r="P51"/>
  <c r="P47" s="1"/>
  <c r="P45" s="1"/>
  <c r="Z51"/>
  <c r="Z47" s="1"/>
  <c r="Z45" s="1"/>
  <c r="AD51"/>
  <c r="AD47" s="1"/>
  <c r="BI50"/>
  <c r="BJ62"/>
  <c r="G61"/>
  <c r="G67"/>
  <c r="BJ66" s="1"/>
  <c r="BJ68"/>
  <c r="BI62"/>
  <c r="BI68"/>
  <c r="AD45" l="1"/>
  <c r="AD77" s="1"/>
  <c r="AH45"/>
  <c r="M44"/>
  <c r="M76" s="1"/>
  <c r="M78" s="1"/>
  <c r="G58"/>
  <c r="AG77"/>
  <c r="AG78" s="1"/>
  <c r="AH76"/>
  <c r="R76"/>
  <c r="J76"/>
  <c r="BI46"/>
  <c r="AH77"/>
  <c r="O77"/>
  <c r="O78" s="1"/>
  <c r="AC77"/>
  <c r="AC78" s="1"/>
  <c r="S77"/>
  <c r="S78" s="1"/>
  <c r="K77"/>
  <c r="K78" s="1"/>
  <c r="BJ50"/>
  <c r="AA77"/>
  <c r="AB77"/>
  <c r="AB78" s="1"/>
  <c r="Z77"/>
  <c r="AE77"/>
  <c r="AE78" s="1"/>
  <c r="BI40"/>
  <c r="AD76"/>
  <c r="BJ40"/>
  <c r="BJ42"/>
  <c r="BI32"/>
  <c r="AA78"/>
  <c r="Q78"/>
  <c r="I78"/>
  <c r="R77"/>
  <c r="R78" s="1"/>
  <c r="J77"/>
  <c r="J78" s="1"/>
  <c r="H77"/>
  <c r="H78" s="1"/>
  <c r="P77"/>
  <c r="P78" s="1"/>
  <c r="AF77"/>
  <c r="N77"/>
  <c r="N78" s="1"/>
  <c r="L77"/>
  <c r="L78" s="1"/>
  <c r="AH78"/>
  <c r="AF76"/>
  <c r="BJ60"/>
  <c r="G59"/>
  <c r="BJ58" s="1"/>
  <c r="BJ52"/>
  <c r="G47"/>
  <c r="G45" s="1"/>
  <c r="BJ36"/>
  <c r="G33"/>
  <c r="Z76"/>
  <c r="BI58" l="1"/>
  <c r="G44"/>
  <c r="AD78"/>
  <c r="Z78"/>
  <c r="AF78"/>
  <c r="BJ32"/>
  <c r="BJ46"/>
  <c r="BJ44"/>
  <c r="BI44" l="1"/>
  <c r="G76"/>
  <c r="BI76" s="1"/>
  <c r="G77"/>
  <c r="BI77" l="1"/>
  <c r="G78"/>
  <c r="BI78" s="1"/>
  <c r="J36" i="14" l="1"/>
  <c r="G36" l="1"/>
  <c r="E36"/>
  <c r="V36"/>
  <c r="U36"/>
  <c r="T36"/>
  <c r="S36"/>
  <c r="R36"/>
  <c r="Q36"/>
  <c r="P36"/>
  <c r="O36"/>
  <c r="N36"/>
  <c r="M36"/>
  <c r="L36"/>
  <c r="K36"/>
  <c r="AK36"/>
  <c r="AJ36"/>
  <c r="AI36"/>
  <c r="AH36"/>
  <c r="AG36"/>
  <c r="AF36"/>
  <c r="AE36"/>
  <c r="AD36"/>
  <c r="AC36"/>
  <c r="E22"/>
  <c r="G22"/>
  <c r="D22" s="1"/>
  <c r="AU54" l="1"/>
  <c r="AU53"/>
  <c r="AU52"/>
  <c r="AU47"/>
  <c r="AU46"/>
  <c r="AU45"/>
  <c r="G35"/>
  <c r="E35"/>
  <c r="D35" s="1"/>
  <c r="G34"/>
  <c r="E34"/>
  <c r="G33"/>
  <c r="E33"/>
  <c r="D33" s="1"/>
  <c r="G32"/>
  <c r="E32"/>
  <c r="D32" s="1"/>
  <c r="G31"/>
  <c r="E31"/>
  <c r="D31" s="1"/>
  <c r="G30"/>
  <c r="E30"/>
  <c r="D30" s="1"/>
  <c r="G29"/>
  <c r="E29"/>
  <c r="G28"/>
  <c r="E28"/>
  <c r="G27"/>
  <c r="E27"/>
  <c r="G26"/>
  <c r="E26"/>
  <c r="D26" s="1"/>
  <c r="G25"/>
  <c r="E25"/>
  <c r="G24"/>
  <c r="E24"/>
  <c r="D24" s="1"/>
  <c r="G23"/>
  <c r="E23"/>
  <c r="A3"/>
  <c r="D34" l="1"/>
  <c r="D25"/>
  <c r="D28"/>
  <c r="D29"/>
  <c r="D23"/>
  <c r="D27"/>
</calcChain>
</file>

<file path=xl/sharedStrings.xml><?xml version="1.0" encoding="utf-8"?>
<sst xmlns="http://schemas.openxmlformats.org/spreadsheetml/2006/main" count="332" uniqueCount="149">
  <si>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</si>
  <si>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</si>
  <si>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</si>
  <si>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</si>
  <si>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</si>
  <si>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</si>
  <si>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</si>
  <si>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</si>
  <si>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</si>
  <si>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</si>
  <si>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</si>
  <si>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</si>
  <si>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</si>
  <si>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Э</t>
  </si>
  <si>
    <t>Индекс</t>
  </si>
  <si>
    <t>Наименование циклов, разделов, дисциплин, профессиональных модулей, МДК, практик</t>
  </si>
  <si>
    <t>13 недель</t>
  </si>
  <si>
    <t>9 недель</t>
  </si>
  <si>
    <t>-</t>
  </si>
  <si>
    <t>ОГСЭ.00</t>
  </si>
  <si>
    <t>ОГСЭ.01</t>
  </si>
  <si>
    <t>Основы философии</t>
  </si>
  <si>
    <t>ОГСЭ.04</t>
  </si>
  <si>
    <t>Социальная психология</t>
  </si>
  <si>
    <t>ЕН.02</t>
  </si>
  <si>
    <t>ОП.00</t>
  </si>
  <si>
    <t>ОП.04</t>
  </si>
  <si>
    <t>Основы врачебного контроля</t>
  </si>
  <si>
    <t>ОП.08</t>
  </si>
  <si>
    <t>Правовое обеспечение профессиональной деятельности</t>
  </si>
  <si>
    <t>ПМ.00</t>
  </si>
  <si>
    <t>Профессиональные модули</t>
  </si>
  <si>
    <t>ПМ.01</t>
  </si>
  <si>
    <t>МДК.01.01</t>
  </si>
  <si>
    <t>Избранный вид спорта с методикой тренировки и руководства соревновательной деятельностью спортсменов</t>
  </si>
  <si>
    <t>Спортивная медицина</t>
  </si>
  <si>
    <t>Производственная практика (по профилю специальности)</t>
  </si>
  <si>
    <t>ПМ.03</t>
  </si>
  <si>
    <t>Методическое обеспечение организации физкультурно-спортивной деятельности</t>
  </si>
  <si>
    <t>Валеология</t>
  </si>
  <si>
    <t xml:space="preserve">Производственная практика (преддипломная) </t>
  </si>
  <si>
    <t>*</t>
  </si>
  <si>
    <t xml:space="preserve">"УТВЕРЖДАЮ"   </t>
  </si>
  <si>
    <t>КАЛЕНДАРНЫЙ УЧЕБНЫЙ ГРАФИК</t>
  </si>
  <si>
    <t>образовательного учреждения  профессионального образования</t>
  </si>
  <si>
    <t>по  специальности среднего профессионального образования</t>
  </si>
  <si>
    <t>49.02.01. физическая культура</t>
  </si>
  <si>
    <t>углубленной  подготовки</t>
  </si>
  <si>
    <t>Квалификация:  педагог по физической культуре и спорту</t>
  </si>
  <si>
    <t>Форма обучения – очная</t>
  </si>
  <si>
    <t>на базе: основного общего образования</t>
  </si>
  <si>
    <t>Виды учебной нагрузки</t>
  </si>
  <si>
    <t>всего часов обязательной нагрузки</t>
  </si>
  <si>
    <t>всего часов самостоятельной работы</t>
  </si>
  <si>
    <t>ПН</t>
  </si>
  <si>
    <t>ВТ</t>
  </si>
  <si>
    <t>СР</t>
  </si>
  <si>
    <t>ЧТ</t>
  </si>
  <si>
    <t>ПТ</t>
  </si>
  <si>
    <t>СБ</t>
  </si>
  <si>
    <t>ВС</t>
  </si>
  <si>
    <t>Номера календарных недель</t>
  </si>
  <si>
    <t>Порядковые номера  недель учебного года</t>
  </si>
  <si>
    <t>обязат.</t>
  </si>
  <si>
    <t>КАНИКУЛЫ</t>
  </si>
  <si>
    <t>самост.</t>
  </si>
  <si>
    <t>Иностранный язык</t>
  </si>
  <si>
    <t>Всего обязательной учебной нагрузки (час в неделю)</t>
  </si>
  <si>
    <t>Аудиторная работа</t>
  </si>
  <si>
    <t>Самостоятельная работа</t>
  </si>
  <si>
    <t>МДК.03.01</t>
  </si>
  <si>
    <t>Информатика и ИКТ в профессиональной деятельности</t>
  </si>
  <si>
    <t>ПП.01</t>
  </si>
  <si>
    <t>Теоретические и прикладные аспекты методической работы педагога по ФКиС</t>
  </si>
  <si>
    <t>ПП.03</t>
  </si>
  <si>
    <t>Производственная практика (преддипломная)</t>
  </si>
  <si>
    <t>№</t>
  </si>
  <si>
    <t>Наименование дисциплины</t>
  </si>
  <si>
    <t>Общее кол-во часов</t>
  </si>
  <si>
    <t>Из них</t>
  </si>
  <si>
    <t>На I семестр</t>
  </si>
  <si>
    <t>На II семестр</t>
  </si>
  <si>
    <t>2 нед</t>
  </si>
  <si>
    <t>т/а</t>
  </si>
  <si>
    <t>ПРОМЕЖУТОЧНАЯ АТТЕСТАЦИЯ</t>
  </si>
  <si>
    <t>Д/з</t>
  </si>
  <si>
    <t>Итого</t>
  </si>
  <si>
    <t>Общепрофессиональные дисциплины</t>
  </si>
  <si>
    <t>Заместитель директора по УР__________________М.В.Сергеева</t>
  </si>
  <si>
    <t>ОГСЭ.08</t>
  </si>
  <si>
    <t>ОП.11</t>
  </si>
  <si>
    <t>Основы проектно-исследовательской деятельности в области образования, физической культуры и спорта</t>
  </si>
  <si>
    <t>Методическое обеспечение и технология физкультурно-спортивной деятельности</t>
  </si>
  <si>
    <t>Общий гуманитарный и социально-экономический учебный цикл</t>
  </si>
  <si>
    <t>ОП.12</t>
  </si>
  <si>
    <t>ОП.13</t>
  </si>
  <si>
    <t>Математический и общий естественнонаучный учебный цикл</t>
  </si>
  <si>
    <t>(очная форма обучения)</t>
  </si>
  <si>
    <t>вид аттестации</t>
  </si>
  <si>
    <t>3 нед</t>
  </si>
  <si>
    <t>ОГСЭ.04.Иностранный язык</t>
  </si>
  <si>
    <t>МДК.03.01.Теоретические и прикладные аспекты методической работы педагога по физической культуре и спорту</t>
  </si>
  <si>
    <t>"Училище(техникум) олимпийского резерва №2"</t>
  </si>
  <si>
    <t xml:space="preserve">__________________Н.Н.Абрамушин   </t>
  </si>
  <si>
    <t>"_______"________________2016г.</t>
  </si>
  <si>
    <t>1 нед</t>
  </si>
  <si>
    <t>4 нед</t>
  </si>
  <si>
    <t>Производственная практика по ПМ.03.</t>
  </si>
  <si>
    <t>Производственная проактика по ПМ.01.</t>
  </si>
  <si>
    <t>ПОДГОТОВКА К ГОСУДАРСТВЕННОЙ ИТОГОВОЙ АТТЕСТАЦИИ</t>
  </si>
  <si>
    <t>ГОСУДАРСТВЕННАЯ ИТОГОВАЯ АТТЕСТАЦИЯ</t>
  </si>
  <si>
    <t>ОГСЭ.08.Социальная психология</t>
  </si>
  <si>
    <t>ЕН.02.Информатика и ИКТ в проф.деятельности</t>
  </si>
  <si>
    <t>ОП.04.Основы врачебного контроля</t>
  </si>
  <si>
    <t>ОП.08.Правовое обеспечение профессиональной деятельности</t>
  </si>
  <si>
    <t>ОП.11.Менеджмент профессиональной деятельности</t>
  </si>
  <si>
    <t>ОП.12.Спортивная медицина</t>
  </si>
  <si>
    <t>ОП.13.Валеология</t>
  </si>
  <si>
    <t>МДК.01.01.Избранный вид спорта с методикой тренировки и руководства соревновательной деятельностью спортсменов.</t>
  </si>
  <si>
    <t>Основы эргогенических средств в спорте. Антидопинг.</t>
  </si>
  <si>
    <t>Спортивный отбор.</t>
  </si>
  <si>
    <t>Спортивное совершенствование в избранном виде спорта.</t>
  </si>
  <si>
    <t xml:space="preserve">Заместитель директора по учебной работе ___________________М.В.Сергеева </t>
  </si>
  <si>
    <t>Заместитель  директора по учебной работе ______________________ Т.В.Милакова</t>
  </si>
  <si>
    <t>Практика (педагогическая)</t>
  </si>
  <si>
    <t>К-во час в нед.</t>
  </si>
  <si>
    <t>К-во нед.</t>
  </si>
  <si>
    <t>Всего (час)</t>
  </si>
  <si>
    <t>Методист</t>
  </si>
  <si>
    <t>Инструктор</t>
  </si>
  <si>
    <t>Директор</t>
  </si>
  <si>
    <t>Практика (преддипломная)</t>
  </si>
  <si>
    <t xml:space="preserve">Календарный график учебного процесса на  2018-2019 учебный год   </t>
  </si>
  <si>
    <t>IV курса на базе основного общего образования</t>
  </si>
  <si>
    <t>ОГСЭ.01.Основы философии</t>
  </si>
  <si>
    <t>з</t>
  </si>
  <si>
    <t>Организация и проведение учебно-тренировочных занятий и руководство соревновательной деятельностью спортсменов в избранном виде спорта</t>
  </si>
  <si>
    <t>ГБПОУ МО "УОР №2"</t>
  </si>
  <si>
    <t xml:space="preserve"> Директор ГБПОУ  МО " УОР №2"  </t>
  </si>
  <si>
    <t>_______________Н.Н. Абрамушин</t>
  </si>
  <si>
    <t>Нормативный срок обучения –3 года 10 месяцев</t>
  </si>
  <si>
    <t>ГОСУДОРСТВЕННАЯ ИТОГОВАЯ АТТЕСТАЦИЯ</t>
  </si>
  <si>
    <t>ЕН..00</t>
  </si>
  <si>
    <t>Профессиональный учебный  цикл</t>
  </si>
  <si>
    <t>Менеджмент в профессиональной деятельности</t>
  </si>
  <si>
    <t>Производственная практика (профессиональная)</t>
  </si>
  <si>
    <t>ПДП.04</t>
  </si>
  <si>
    <t>"_____" _________________ 2018г.</t>
  </si>
  <si>
    <t xml:space="preserve"> 2018-2019 учебного года 4 курс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</si>
</sst>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6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4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9"/>
      <name val="Arial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2"/>
      <color theme="0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Symbol"/>
      <family val="1"/>
      <charset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/>
      <name val="Arial Cyr"/>
      <charset val="204"/>
    </font>
    <font>
      <b/>
      <i/>
      <sz val="12"/>
      <color theme="0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sz val="7"/>
      <color theme="0"/>
      <name val="Times New Roman"/>
      <family val="1"/>
      <charset val="204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theme="0"/>
      <name val="Arial"/>
      <family val="2"/>
      <charset val="204"/>
    </font>
    <font>
      <sz val="8"/>
      <color theme="0"/>
      <name val="Arial Cyr"/>
      <family val="2"/>
      <charset val="204"/>
    </font>
    <font>
      <sz val="8"/>
      <color theme="0"/>
      <name val="Arial Cyr"/>
      <charset val="204"/>
    </font>
    <font>
      <i/>
      <sz val="9"/>
      <color theme="0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5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5" fillId="0" borderId="0"/>
    <xf numFmtId="0" fontId="24" fillId="0" borderId="0"/>
  </cellStyleXfs>
  <cellXfs count="375">
    <xf numFmtId="0" fontId="0" fillId="0" borderId="0" xfId="0"/>
    <xf numFmtId="0" fontId="15" fillId="0" borderId="0" xfId="4" applyFont="1"/>
    <xf numFmtId="0" fontId="17" fillId="0" borderId="0" xfId="4" applyFont="1" applyAlignment="1">
      <alignment horizontal="right"/>
    </xf>
    <xf numFmtId="0" fontId="18" fillId="0" borderId="0" xfId="4" applyFont="1" applyAlignment="1">
      <alignment horizontal="right"/>
    </xf>
    <xf numFmtId="0" fontId="2" fillId="0" borderId="0" xfId="4" applyFont="1"/>
    <xf numFmtId="0" fontId="14" fillId="0" borderId="0" xfId="4" applyFont="1"/>
    <xf numFmtId="0" fontId="19" fillId="0" borderId="0" xfId="4" applyFont="1" applyAlignment="1">
      <alignment horizontal="center"/>
    </xf>
    <xf numFmtId="0" fontId="16" fillId="0" borderId="0" xfId="4" applyFont="1"/>
    <xf numFmtId="0" fontId="11" fillId="0" borderId="0" xfId="4" applyFont="1" applyBorder="1" applyAlignment="1">
      <alignment horizontal="center" textRotation="90"/>
    </xf>
    <xf numFmtId="0" fontId="2" fillId="0" borderId="0" xfId="4" applyFont="1" applyBorder="1"/>
    <xf numFmtId="0" fontId="14" fillId="0" borderId="0" xfId="4" applyFont="1" applyBorder="1"/>
    <xf numFmtId="0" fontId="7" fillId="0" borderId="0" xfId="4" applyFont="1" applyFill="1" applyBorder="1"/>
    <xf numFmtId="0" fontId="7" fillId="0" borderId="0" xfId="4" applyFont="1" applyFill="1" applyBorder="1" applyAlignment="1">
      <alignment horizontal="center" vertical="center" wrapText="1"/>
    </xf>
    <xf numFmtId="0" fontId="14" fillId="0" borderId="3" xfId="4" applyFont="1" applyBorder="1"/>
    <xf numFmtId="0" fontId="10" fillId="0" borderId="0" xfId="3" applyFont="1" applyBorder="1" applyAlignment="1">
      <alignment vertical="distributed"/>
    </xf>
    <xf numFmtId="0" fontId="3" fillId="5" borderId="1" xfId="3" applyFont="1" applyFill="1" applyBorder="1" applyAlignment="1">
      <alignment horizontal="center" vertical="distributed" wrapText="1"/>
    </xf>
    <xf numFmtId="0" fontId="20" fillId="5" borderId="1" xfId="3" applyFont="1" applyFill="1" applyBorder="1" applyAlignment="1">
      <alignment horizontal="center" vertical="distributed" wrapText="1"/>
    </xf>
    <xf numFmtId="0" fontId="2" fillId="0" borderId="0" xfId="3" applyFont="1" applyAlignment="1">
      <alignment vertical="distributed"/>
    </xf>
    <xf numFmtId="0" fontId="1" fillId="0" borderId="0" xfId="3"/>
    <xf numFmtId="0" fontId="12" fillId="5" borderId="49" xfId="3" applyFont="1" applyFill="1" applyBorder="1" applyAlignment="1">
      <alignment horizontal="center" vertical="distributed" wrapText="1"/>
    </xf>
    <xf numFmtId="0" fontId="3" fillId="5" borderId="11" xfId="3" applyFont="1" applyFill="1" applyBorder="1" applyAlignment="1">
      <alignment horizontal="center" vertical="distributed" wrapText="1"/>
    </xf>
    <xf numFmtId="0" fontId="12" fillId="5" borderId="34" xfId="3" applyFont="1" applyFill="1" applyBorder="1" applyAlignment="1">
      <alignment horizontal="center" vertical="distributed" wrapText="1"/>
    </xf>
    <xf numFmtId="0" fontId="3" fillId="5" borderId="37" xfId="3" applyFont="1" applyFill="1" applyBorder="1" applyAlignment="1">
      <alignment horizontal="center" vertical="distributed" wrapText="1"/>
    </xf>
    <xf numFmtId="0" fontId="3" fillId="5" borderId="52" xfId="3" applyFont="1" applyFill="1" applyBorder="1" applyAlignment="1">
      <alignment horizontal="center" vertical="distributed" wrapText="1"/>
    </xf>
    <xf numFmtId="0" fontId="20" fillId="5" borderId="52" xfId="3" applyFont="1" applyFill="1" applyBorder="1" applyAlignment="1">
      <alignment horizontal="center" vertical="distributed" wrapText="1"/>
    </xf>
    <xf numFmtId="0" fontId="3" fillId="6" borderId="1" xfId="3" applyFont="1" applyFill="1" applyBorder="1" applyAlignment="1">
      <alignment horizontal="center" vertical="distributed" wrapText="1"/>
    </xf>
    <xf numFmtId="0" fontId="3" fillId="6" borderId="52" xfId="3" applyFont="1" applyFill="1" applyBorder="1" applyAlignment="1">
      <alignment horizontal="center" vertical="distributed" wrapText="1"/>
    </xf>
    <xf numFmtId="0" fontId="20" fillId="6" borderId="1" xfId="3" applyFont="1" applyFill="1" applyBorder="1" applyAlignment="1">
      <alignment horizontal="center" vertical="distributed" wrapText="1"/>
    </xf>
    <xf numFmtId="0" fontId="15" fillId="0" borderId="24" xfId="4" applyBorder="1"/>
    <xf numFmtId="0" fontId="13" fillId="0" borderId="43" xfId="4" applyFont="1" applyBorder="1" applyAlignment="1">
      <alignment vertical="center"/>
    </xf>
    <xf numFmtId="0" fontId="7" fillId="0" borderId="44" xfId="4" applyFont="1" applyBorder="1" applyAlignment="1">
      <alignment vertical="center"/>
    </xf>
    <xf numFmtId="0" fontId="3" fillId="5" borderId="9" xfId="3" applyFont="1" applyFill="1" applyBorder="1" applyAlignment="1">
      <alignment horizontal="center" vertical="distributed" wrapText="1"/>
    </xf>
    <xf numFmtId="0" fontId="13" fillId="4" borderId="52" xfId="4" applyFont="1" applyFill="1" applyBorder="1" applyAlignment="1">
      <alignment horizontal="center" vertical="center" wrapText="1"/>
    </xf>
    <xf numFmtId="0" fontId="13" fillId="0" borderId="16" xfId="4" applyFont="1" applyBorder="1" applyAlignment="1">
      <alignment horizontal="center" vertical="center"/>
    </xf>
    <xf numFmtId="0" fontId="12" fillId="6" borderId="34" xfId="3" applyFont="1" applyFill="1" applyBorder="1" applyAlignment="1">
      <alignment horizontal="center" vertical="distributed" wrapText="1"/>
    </xf>
    <xf numFmtId="0" fontId="10" fillId="0" borderId="0" xfId="3" applyFont="1" applyBorder="1" applyAlignment="1">
      <alignment horizontal="center" vertical="distributed"/>
    </xf>
    <xf numFmtId="0" fontId="5" fillId="0" borderId="0" xfId="3" applyFont="1" applyAlignment="1">
      <alignment vertical="distributed"/>
    </xf>
    <xf numFmtId="0" fontId="16" fillId="0" borderId="0" xfId="4" applyFont="1" applyAlignment="1">
      <alignment horizontal="center"/>
    </xf>
    <xf numFmtId="0" fontId="3" fillId="6" borderId="37" xfId="3" applyFont="1" applyFill="1" applyBorder="1" applyAlignment="1">
      <alignment horizontal="center" vertical="distributed" wrapText="1"/>
    </xf>
    <xf numFmtId="0" fontId="3" fillId="5" borderId="55" xfId="3" applyFont="1" applyFill="1" applyBorder="1" applyAlignment="1">
      <alignment horizontal="center" vertical="distributed" wrapText="1"/>
    </xf>
    <xf numFmtId="0" fontId="15" fillId="0" borderId="0" xfId="4"/>
    <xf numFmtId="0" fontId="15" fillId="0" borderId="0" xfId="4" applyBorder="1"/>
    <xf numFmtId="0" fontId="28" fillId="0" borderId="29" xfId="4" applyFont="1" applyBorder="1" applyAlignment="1">
      <alignment horizontal="center" vertical="center" textRotation="90" wrapText="1"/>
    </xf>
    <xf numFmtId="0" fontId="7" fillId="0" borderId="42" xfId="4" applyFont="1" applyBorder="1" applyAlignment="1"/>
    <xf numFmtId="0" fontId="28" fillId="0" borderId="34" xfId="4" applyFont="1" applyBorder="1" applyAlignment="1">
      <alignment vertical="center" textRotation="90" wrapText="1"/>
    </xf>
    <xf numFmtId="0" fontId="27" fillId="0" borderId="0" xfId="4" applyFont="1" applyFill="1" applyBorder="1" applyAlignment="1">
      <alignment horizontal="center" vertical="center"/>
    </xf>
    <xf numFmtId="0" fontId="28" fillId="0" borderId="36" xfId="4" applyFont="1" applyBorder="1" applyAlignment="1">
      <alignment vertical="center" textRotation="90" wrapText="1"/>
    </xf>
    <xf numFmtId="0" fontId="30" fillId="3" borderId="55" xfId="4" applyFont="1" applyFill="1" applyBorder="1" applyAlignment="1">
      <alignment horizontal="center"/>
    </xf>
    <xf numFmtId="0" fontId="30" fillId="3" borderId="52" xfId="4" applyFont="1" applyFill="1" applyBorder="1" applyAlignment="1">
      <alignment horizontal="center"/>
    </xf>
    <xf numFmtId="0" fontId="30" fillId="3" borderId="52" xfId="4" applyFont="1" applyFill="1" applyBorder="1" applyAlignment="1">
      <alignment horizontal="center" wrapText="1"/>
    </xf>
    <xf numFmtId="0" fontId="30" fillId="3" borderId="53" xfId="4" applyFont="1" applyFill="1" applyBorder="1" applyAlignment="1">
      <alignment horizontal="center" wrapText="1"/>
    </xf>
    <xf numFmtId="0" fontId="30" fillId="0" borderId="0" xfId="4" applyFont="1" applyFill="1" applyBorder="1" applyAlignment="1">
      <alignment horizontal="center" wrapText="1"/>
    </xf>
    <xf numFmtId="0" fontId="28" fillId="0" borderId="2" xfId="4" applyFont="1" applyBorder="1" applyAlignment="1">
      <alignment vertical="center" textRotation="90" wrapText="1"/>
    </xf>
    <xf numFmtId="0" fontId="30" fillId="3" borderId="45" xfId="4" applyFont="1" applyFill="1" applyBorder="1" applyAlignment="1">
      <alignment horizontal="center"/>
    </xf>
    <xf numFmtId="0" fontId="30" fillId="3" borderId="46" xfId="4" applyFont="1" applyFill="1" applyBorder="1" applyAlignment="1">
      <alignment horizontal="center"/>
    </xf>
    <xf numFmtId="0" fontId="30" fillId="3" borderId="46" xfId="4" applyFont="1" applyFill="1" applyBorder="1" applyAlignment="1">
      <alignment horizontal="center" wrapText="1"/>
    </xf>
    <xf numFmtId="0" fontId="30" fillId="3" borderId="47" xfId="4" applyFont="1" applyFill="1" applyBorder="1" applyAlignment="1">
      <alignment horizontal="center" wrapText="1"/>
    </xf>
    <xf numFmtId="0" fontId="31" fillId="0" borderId="0" xfId="4" applyFont="1" applyBorder="1" applyAlignment="1">
      <alignment horizontal="center" textRotation="90" wrapText="1"/>
    </xf>
    <xf numFmtId="0" fontId="32" fillId="0" borderId="0" xfId="4" applyFont="1" applyBorder="1" applyAlignment="1">
      <alignment horizontal="center" textRotation="90" wrapText="1"/>
    </xf>
    <xf numFmtId="0" fontId="27" fillId="0" borderId="0" xfId="4" applyFont="1" applyBorder="1" applyAlignment="1">
      <alignment horizontal="center" textRotation="90" wrapText="1"/>
    </xf>
    <xf numFmtId="0" fontId="30" fillId="0" borderId="12" xfId="4" applyFont="1" applyBorder="1" applyAlignment="1">
      <alignment horizontal="center"/>
    </xf>
    <xf numFmtId="0" fontId="30" fillId="0" borderId="12" xfId="4" applyFont="1" applyBorder="1" applyAlignment="1">
      <alignment horizontal="center" wrapText="1"/>
    </xf>
    <xf numFmtId="0" fontId="30" fillId="5" borderId="48" xfId="4" applyFont="1" applyFill="1" applyBorder="1" applyAlignment="1">
      <alignment horizontal="center" vertical="center" wrapText="1"/>
    </xf>
    <xf numFmtId="0" fontId="30" fillId="0" borderId="21" xfId="4" applyFont="1" applyFill="1" applyBorder="1" applyAlignment="1">
      <alignment horizontal="center" wrapText="1"/>
    </xf>
    <xf numFmtId="0" fontId="30" fillId="5" borderId="29" xfId="4" applyFont="1" applyFill="1" applyBorder="1" applyAlignment="1">
      <alignment horizontal="center" vertical="center"/>
    </xf>
    <xf numFmtId="0" fontId="30" fillId="5" borderId="43" xfId="4" applyFont="1" applyFill="1" applyBorder="1" applyAlignment="1">
      <alignment horizontal="center" vertical="center"/>
    </xf>
    <xf numFmtId="0" fontId="13" fillId="14" borderId="23" xfId="4" applyFont="1" applyFill="1" applyBorder="1" applyAlignment="1">
      <alignment vertical="center" wrapText="1"/>
    </xf>
    <xf numFmtId="0" fontId="13" fillId="14" borderId="12" xfId="4" applyFont="1" applyFill="1" applyBorder="1" applyAlignment="1">
      <alignment vertical="center" wrapText="1"/>
    </xf>
    <xf numFmtId="0" fontId="30" fillId="15" borderId="23" xfId="4" applyFont="1" applyFill="1" applyBorder="1" applyAlignment="1">
      <alignment horizontal="center" vertical="center"/>
    </xf>
    <xf numFmtId="0" fontId="30" fillId="15" borderId="12" xfId="4" applyFont="1" applyFill="1" applyBorder="1" applyAlignment="1">
      <alignment horizontal="center" vertical="center"/>
    </xf>
    <xf numFmtId="0" fontId="30" fillId="15" borderId="22" xfId="4" applyFont="1" applyFill="1" applyBorder="1" applyAlignment="1">
      <alignment horizontal="center" vertical="center"/>
    </xf>
    <xf numFmtId="0" fontId="28" fillId="0" borderId="23" xfId="4" applyFont="1" applyFill="1" applyBorder="1" applyAlignment="1">
      <alignment wrapText="1"/>
    </xf>
    <xf numFmtId="0" fontId="28" fillId="0" borderId="12" xfId="4" applyFont="1" applyFill="1" applyBorder="1" applyAlignment="1">
      <alignment wrapText="1"/>
    </xf>
    <xf numFmtId="0" fontId="28" fillId="0" borderId="17" xfId="4" applyFont="1" applyFill="1" applyBorder="1" applyAlignment="1">
      <alignment wrapText="1"/>
    </xf>
    <xf numFmtId="0" fontId="28" fillId="0" borderId="0" xfId="4" applyFont="1" applyFill="1" applyBorder="1" applyAlignment="1">
      <alignment wrapText="1"/>
    </xf>
    <xf numFmtId="0" fontId="30" fillId="7" borderId="49" xfId="4" applyFont="1" applyFill="1" applyBorder="1" applyAlignment="1">
      <alignment horizontal="center" vertical="center" wrapText="1"/>
    </xf>
    <xf numFmtId="0" fontId="30" fillId="0" borderId="36" xfId="4" applyFont="1" applyFill="1" applyBorder="1" applyAlignment="1">
      <alignment horizontal="center" wrapText="1"/>
    </xf>
    <xf numFmtId="0" fontId="30" fillId="7" borderId="54" xfId="4" applyFont="1" applyFill="1" applyBorder="1" applyAlignment="1">
      <alignment horizontal="center" vertical="center"/>
    </xf>
    <xf numFmtId="0" fontId="30" fillId="7" borderId="52" xfId="4" applyFont="1" applyFill="1" applyBorder="1" applyAlignment="1">
      <alignment horizontal="center" vertical="center"/>
    </xf>
    <xf numFmtId="0" fontId="13" fillId="14" borderId="7" xfId="4" applyFont="1" applyFill="1" applyBorder="1" applyAlignment="1">
      <alignment vertical="center" wrapText="1"/>
    </xf>
    <xf numFmtId="0" fontId="13" fillId="14" borderId="0" xfId="4" applyFont="1" applyFill="1" applyBorder="1" applyAlignment="1">
      <alignment vertical="center" wrapText="1"/>
    </xf>
    <xf numFmtId="164" fontId="30" fillId="7" borderId="52" xfId="4" applyNumberFormat="1" applyFont="1" applyFill="1" applyBorder="1" applyAlignment="1">
      <alignment horizontal="center" vertical="center"/>
    </xf>
    <xf numFmtId="0" fontId="30" fillId="15" borderId="7" xfId="4" applyFont="1" applyFill="1" applyBorder="1" applyAlignment="1">
      <alignment horizontal="center" vertical="center"/>
    </xf>
    <xf numFmtId="0" fontId="30" fillId="15" borderId="0" xfId="4" applyFont="1" applyFill="1" applyBorder="1" applyAlignment="1">
      <alignment horizontal="center" vertical="center"/>
    </xf>
    <xf numFmtId="0" fontId="30" fillId="15" borderId="8" xfId="4" applyFont="1" applyFill="1" applyBorder="1" applyAlignment="1">
      <alignment horizontal="center" vertical="center"/>
    </xf>
    <xf numFmtId="0" fontId="28" fillId="0" borderId="7" xfId="4" applyFont="1" applyFill="1" applyBorder="1" applyAlignment="1">
      <alignment wrapText="1"/>
    </xf>
    <xf numFmtId="0" fontId="28" fillId="0" borderId="20" xfId="4" applyFont="1" applyFill="1" applyBorder="1" applyAlignment="1">
      <alignment wrapText="1"/>
    </xf>
    <xf numFmtId="0" fontId="38" fillId="0" borderId="49" xfId="4" applyFont="1" applyBorder="1" applyAlignment="1">
      <alignment horizontal="center" vertical="center" wrapText="1"/>
    </xf>
    <xf numFmtId="0" fontId="38" fillId="0" borderId="16" xfId="4" applyFont="1" applyFill="1" applyBorder="1" applyAlignment="1">
      <alignment horizontal="center" wrapText="1"/>
    </xf>
    <xf numFmtId="0" fontId="13" fillId="4" borderId="55" xfId="4" applyFont="1" applyFill="1" applyBorder="1" applyAlignment="1">
      <alignment horizontal="center" vertical="center" wrapText="1"/>
    </xf>
    <xf numFmtId="0" fontId="13" fillId="14" borderId="8" xfId="4" applyFont="1" applyFill="1" applyBorder="1" applyAlignment="1">
      <alignment vertical="center" wrapText="1"/>
    </xf>
    <xf numFmtId="0" fontId="28" fillId="0" borderId="0" xfId="4" applyFont="1" applyFill="1" applyBorder="1" applyAlignment="1">
      <alignment horizontal="center" wrapText="1"/>
    </xf>
    <xf numFmtId="0" fontId="38" fillId="9" borderId="49" xfId="4" applyFont="1" applyFill="1" applyBorder="1" applyAlignment="1">
      <alignment horizontal="center" vertical="center" wrapText="1"/>
    </xf>
    <xf numFmtId="0" fontId="38" fillId="0" borderId="36" xfId="4" applyFont="1" applyFill="1" applyBorder="1" applyAlignment="1">
      <alignment horizontal="center" wrapText="1"/>
    </xf>
    <xf numFmtId="0" fontId="13" fillId="16" borderId="55" xfId="4" applyFont="1" applyFill="1" applyBorder="1" applyAlignment="1">
      <alignment horizontal="center" vertical="center" wrapText="1"/>
    </xf>
    <xf numFmtId="0" fontId="13" fillId="16" borderId="52" xfId="4" applyFont="1" applyFill="1" applyBorder="1" applyAlignment="1">
      <alignment horizontal="center" vertical="center" wrapText="1"/>
    </xf>
    <xf numFmtId="0" fontId="38" fillId="0" borderId="5" xfId="4" applyFont="1" applyFill="1" applyBorder="1" applyAlignment="1">
      <alignment horizontal="center" vertical="center" wrapText="1"/>
    </xf>
    <xf numFmtId="0" fontId="13" fillId="0" borderId="55" xfId="4" applyFont="1" applyFill="1" applyBorder="1" applyAlignment="1">
      <alignment horizontal="center" vertical="center" wrapText="1"/>
    </xf>
    <xf numFmtId="0" fontId="13" fillId="0" borderId="52" xfId="4" applyFont="1" applyFill="1" applyBorder="1" applyAlignment="1">
      <alignment horizontal="center" vertical="center" wrapText="1"/>
    </xf>
    <xf numFmtId="0" fontId="38" fillId="9" borderId="5" xfId="4" applyFont="1" applyFill="1" applyBorder="1" applyAlignment="1">
      <alignment horizontal="center" vertical="center" wrapText="1"/>
    </xf>
    <xf numFmtId="0" fontId="13" fillId="9" borderId="55" xfId="4" applyFont="1" applyFill="1" applyBorder="1" applyAlignment="1">
      <alignment horizontal="center" vertical="center" wrapText="1"/>
    </xf>
    <xf numFmtId="0" fontId="13" fillId="9" borderId="52" xfId="4" applyFont="1" applyFill="1" applyBorder="1" applyAlignment="1">
      <alignment horizontal="center" vertical="center" wrapText="1"/>
    </xf>
    <xf numFmtId="0" fontId="30" fillId="5" borderId="55" xfId="4" applyFont="1" applyFill="1" applyBorder="1" applyAlignment="1">
      <alignment horizontal="center" vertical="center"/>
    </xf>
    <xf numFmtId="0" fontId="30" fillId="5" borderId="52" xfId="4" applyFont="1" applyFill="1" applyBorder="1" applyAlignment="1">
      <alignment horizontal="center" vertical="center"/>
    </xf>
    <xf numFmtId="0" fontId="30" fillId="8" borderId="36" xfId="4" applyFont="1" applyFill="1" applyBorder="1" applyAlignment="1">
      <alignment horizontal="center" wrapText="1"/>
    </xf>
    <xf numFmtId="164" fontId="30" fillId="7" borderId="55" xfId="4" applyNumberFormat="1" applyFont="1" applyFill="1" applyBorder="1" applyAlignment="1">
      <alignment horizontal="center" vertical="center"/>
    </xf>
    <xf numFmtId="164" fontId="6" fillId="16" borderId="55" xfId="4" applyNumberFormat="1" applyFont="1" applyFill="1" applyBorder="1" applyAlignment="1">
      <alignment horizontal="center" vertical="center" wrapText="1"/>
    </xf>
    <xf numFmtId="164" fontId="6" fillId="16" borderId="52" xfId="4" applyNumberFormat="1" applyFont="1" applyFill="1" applyBorder="1" applyAlignment="1">
      <alignment horizontal="center" vertical="center" wrapText="1"/>
    </xf>
    <xf numFmtId="0" fontId="30" fillId="7" borderId="55" xfId="4" applyFont="1" applyFill="1" applyBorder="1" applyAlignment="1">
      <alignment horizontal="center" vertical="center"/>
    </xf>
    <xf numFmtId="164" fontId="38" fillId="9" borderId="55" xfId="4" applyNumberFormat="1" applyFont="1" applyFill="1" applyBorder="1" applyAlignment="1">
      <alignment horizontal="center" vertical="center"/>
    </xf>
    <xf numFmtId="164" fontId="38" fillId="9" borderId="52" xfId="4" applyNumberFormat="1" applyFont="1" applyFill="1" applyBorder="1" applyAlignment="1">
      <alignment horizontal="center" vertical="center"/>
    </xf>
    <xf numFmtId="0" fontId="39" fillId="9" borderId="52" xfId="4" applyFont="1" applyFill="1" applyBorder="1" applyAlignment="1">
      <alignment horizontal="center" vertical="center"/>
    </xf>
    <xf numFmtId="0" fontId="39" fillId="9" borderId="55" xfId="4" applyFont="1" applyFill="1" applyBorder="1" applyAlignment="1">
      <alignment horizontal="center" vertical="center"/>
    </xf>
    <xf numFmtId="0" fontId="30" fillId="15" borderId="7" xfId="4" applyFont="1" applyFill="1" applyBorder="1" applyAlignment="1">
      <alignment vertical="center"/>
    </xf>
    <xf numFmtId="0" fontId="30" fillId="15" borderId="0" xfId="4" applyFont="1" applyFill="1" applyBorder="1" applyAlignment="1">
      <alignment vertical="center"/>
    </xf>
    <xf numFmtId="0" fontId="30" fillId="15" borderId="8" xfId="4" applyFont="1" applyFill="1" applyBorder="1" applyAlignment="1">
      <alignment vertical="center"/>
    </xf>
    <xf numFmtId="0" fontId="30" fillId="5" borderId="42" xfId="4" applyFont="1" applyFill="1" applyBorder="1" applyAlignment="1">
      <alignment horizontal="center" vertical="center"/>
    </xf>
    <xf numFmtId="0" fontId="30" fillId="15" borderId="49" xfId="4" applyFont="1" applyFill="1" applyBorder="1" applyAlignment="1">
      <alignment horizontal="center" vertical="center" wrapText="1"/>
    </xf>
    <xf numFmtId="0" fontId="30" fillId="15" borderId="45" xfId="4" applyFont="1" applyFill="1" applyBorder="1" applyAlignment="1">
      <alignment horizontal="center" vertical="center"/>
    </xf>
    <xf numFmtId="0" fontId="30" fillId="15" borderId="46" xfId="4" applyFont="1" applyFill="1" applyBorder="1" applyAlignment="1">
      <alignment horizontal="center" vertical="center"/>
    </xf>
    <xf numFmtId="0" fontId="30" fillId="2" borderId="48" xfId="4" applyFont="1" applyFill="1" applyBorder="1" applyAlignment="1">
      <alignment horizontal="center" vertical="center" wrapText="1"/>
    </xf>
    <xf numFmtId="0" fontId="30" fillId="2" borderId="42" xfId="4" applyFont="1" applyFill="1" applyBorder="1" applyAlignment="1">
      <alignment horizontal="center" vertical="center"/>
    </xf>
    <xf numFmtId="0" fontId="30" fillId="2" borderId="43" xfId="4" applyFont="1" applyFill="1" applyBorder="1" applyAlignment="1">
      <alignment horizontal="center" vertical="center"/>
    </xf>
    <xf numFmtId="0" fontId="28" fillId="0" borderId="36" xfId="4" applyFont="1" applyFill="1" applyBorder="1" applyAlignment="1">
      <alignment wrapText="1"/>
    </xf>
    <xf numFmtId="0" fontId="30" fillId="2" borderId="49" xfId="4" applyFont="1" applyFill="1" applyBorder="1" applyAlignment="1">
      <alignment horizontal="center" vertical="center" wrapText="1"/>
    </xf>
    <xf numFmtId="164" fontId="30" fillId="2" borderId="55" xfId="4" applyNumberFormat="1" applyFont="1" applyFill="1" applyBorder="1" applyAlignment="1">
      <alignment horizontal="center" vertical="center"/>
    </xf>
    <xf numFmtId="164" fontId="30" fillId="2" borderId="52" xfId="4" applyNumberFormat="1" applyFont="1" applyFill="1" applyBorder="1" applyAlignment="1">
      <alignment horizontal="center" vertical="center"/>
    </xf>
    <xf numFmtId="0" fontId="28" fillId="0" borderId="36" xfId="4" applyFont="1" applyFill="1" applyBorder="1" applyAlignment="1">
      <alignment horizontal="center" wrapText="1"/>
    </xf>
    <xf numFmtId="0" fontId="38" fillId="9" borderId="34" xfId="4" applyFont="1" applyFill="1" applyBorder="1" applyAlignment="1">
      <alignment horizontal="center" vertical="center" wrapText="1"/>
    </xf>
    <xf numFmtId="164" fontId="38" fillId="9" borderId="51" xfId="4" applyNumberFormat="1" applyFont="1" applyFill="1" applyBorder="1" applyAlignment="1">
      <alignment horizontal="center" vertical="center"/>
    </xf>
    <xf numFmtId="164" fontId="38" fillId="9" borderId="35" xfId="4" applyNumberFormat="1" applyFont="1" applyFill="1" applyBorder="1" applyAlignment="1">
      <alignment horizontal="center" vertical="center"/>
    </xf>
    <xf numFmtId="0" fontId="38" fillId="17" borderId="48" xfId="4" applyFont="1" applyFill="1" applyBorder="1" applyAlignment="1">
      <alignment horizontal="center" vertical="center" wrapText="1"/>
    </xf>
    <xf numFmtId="0" fontId="39" fillId="17" borderId="29" xfId="4" applyFont="1" applyFill="1" applyBorder="1" applyAlignment="1">
      <alignment horizontal="center" vertical="center"/>
    </xf>
    <xf numFmtId="0" fontId="39" fillId="17" borderId="43" xfId="4" applyFont="1" applyFill="1" applyBorder="1" applyAlignment="1">
      <alignment horizontal="center" vertical="center"/>
    </xf>
    <xf numFmtId="0" fontId="38" fillId="17" borderId="43" xfId="4" applyFont="1" applyFill="1" applyBorder="1" applyAlignment="1">
      <alignment horizontal="center" vertical="center"/>
    </xf>
    <xf numFmtId="0" fontId="38" fillId="18" borderId="5" xfId="4" applyFont="1" applyFill="1" applyBorder="1" applyAlignment="1">
      <alignment horizontal="center" vertical="center" wrapText="1"/>
    </xf>
    <xf numFmtId="0" fontId="39" fillId="18" borderId="41" xfId="4" applyFont="1" applyFill="1" applyBorder="1" applyAlignment="1">
      <alignment horizontal="center" vertical="center"/>
    </xf>
    <xf numFmtId="0" fontId="39" fillId="18" borderId="1" xfId="4" applyFont="1" applyFill="1" applyBorder="1" applyAlignment="1">
      <alignment horizontal="center" vertical="center"/>
    </xf>
    <xf numFmtId="0" fontId="38" fillId="18" borderId="46" xfId="4" applyFont="1" applyFill="1" applyBorder="1" applyAlignment="1">
      <alignment horizontal="center" vertical="center"/>
    </xf>
    <xf numFmtId="0" fontId="38" fillId="18" borderId="35" xfId="4" applyFont="1" applyFill="1" applyBorder="1" applyAlignment="1">
      <alignment horizontal="center" vertical="center"/>
    </xf>
    <xf numFmtId="0" fontId="30" fillId="2" borderId="5" xfId="4" applyFont="1" applyFill="1" applyBorder="1" applyAlignment="1">
      <alignment horizontal="center" vertical="center" wrapText="1"/>
    </xf>
    <xf numFmtId="0" fontId="30" fillId="2" borderId="29" xfId="4" applyFont="1" applyFill="1" applyBorder="1" applyAlignment="1">
      <alignment horizontal="center" vertical="center"/>
    </xf>
    <xf numFmtId="0" fontId="30" fillId="2" borderId="54" xfId="4" applyFont="1" applyFill="1" applyBorder="1" applyAlignment="1">
      <alignment horizontal="center" vertical="center"/>
    </xf>
    <xf numFmtId="0" fontId="30" fillId="2" borderId="52" xfId="4" applyFont="1" applyFill="1" applyBorder="1" applyAlignment="1">
      <alignment horizontal="center" vertical="center"/>
    </xf>
    <xf numFmtId="0" fontId="38" fillId="0" borderId="55" xfId="4" applyFont="1" applyFill="1" applyBorder="1" applyAlignment="1">
      <alignment horizontal="center" vertical="center"/>
    </xf>
    <xf numFmtId="0" fontId="38" fillId="0" borderId="52" xfId="4" applyFont="1" applyFill="1" applyBorder="1" applyAlignment="1">
      <alignment horizontal="center" vertical="center"/>
    </xf>
    <xf numFmtId="0" fontId="38" fillId="15" borderId="7" xfId="4" applyFont="1" applyFill="1" applyBorder="1" applyAlignment="1">
      <alignment vertical="center"/>
    </xf>
    <xf numFmtId="0" fontId="38" fillId="15" borderId="0" xfId="4" applyFont="1" applyFill="1" applyBorder="1" applyAlignment="1">
      <alignment vertical="center"/>
    </xf>
    <xf numFmtId="0" fontId="38" fillId="15" borderId="8" xfId="4" applyFont="1" applyFill="1" applyBorder="1" applyAlignment="1">
      <alignment vertical="center"/>
    </xf>
    <xf numFmtId="0" fontId="39" fillId="9" borderId="31" xfId="4" applyFont="1" applyFill="1" applyBorder="1" applyAlignment="1">
      <alignment horizontal="center" vertical="center"/>
    </xf>
    <xf numFmtId="0" fontId="39" fillId="9" borderId="35" xfId="4" applyFont="1" applyFill="1" applyBorder="1" applyAlignment="1">
      <alignment horizontal="center" vertical="center"/>
    </xf>
    <xf numFmtId="0" fontId="38" fillId="18" borderId="50" xfId="4" applyFont="1" applyFill="1" applyBorder="1" applyAlignment="1">
      <alignment horizontal="center" vertical="center" wrapText="1"/>
    </xf>
    <xf numFmtId="0" fontId="39" fillId="18" borderId="18" xfId="4" applyFont="1" applyFill="1" applyBorder="1" applyAlignment="1">
      <alignment horizontal="center" vertical="center"/>
    </xf>
    <xf numFmtId="0" fontId="39" fillId="18" borderId="26" xfId="4" applyFont="1" applyFill="1" applyBorder="1" applyAlignment="1">
      <alignment horizontal="center" vertical="center"/>
    </xf>
    <xf numFmtId="0" fontId="38" fillId="17" borderId="52" xfId="4" applyFont="1" applyFill="1" applyBorder="1" applyAlignment="1">
      <alignment horizontal="center" vertical="center"/>
    </xf>
    <xf numFmtId="0" fontId="28" fillId="0" borderId="6" xfId="4" applyFont="1" applyFill="1" applyBorder="1" applyAlignment="1">
      <alignment wrapText="1"/>
    </xf>
    <xf numFmtId="0" fontId="28" fillId="0" borderId="24" xfId="4" applyFont="1" applyFill="1" applyBorder="1" applyAlignment="1">
      <alignment wrapText="1"/>
    </xf>
    <xf numFmtId="0" fontId="28" fillId="0" borderId="19" xfId="4" applyFont="1" applyFill="1" applyBorder="1" applyAlignment="1">
      <alignment wrapText="1"/>
    </xf>
    <xf numFmtId="0" fontId="33" fillId="8" borderId="24" xfId="4" applyFont="1" applyFill="1" applyBorder="1" applyAlignment="1">
      <alignment horizontal="center" vertical="center" wrapText="1"/>
    </xf>
    <xf numFmtId="0" fontId="31" fillId="8" borderId="24" xfId="4" applyFont="1" applyFill="1" applyBorder="1" applyAlignment="1">
      <alignment horizontal="left" vertical="center" wrapText="1"/>
    </xf>
    <xf numFmtId="0" fontId="38" fillId="8" borderId="24" xfId="4" applyFont="1" applyFill="1" applyBorder="1" applyAlignment="1">
      <alignment horizontal="center" vertical="center" wrapText="1"/>
    </xf>
    <xf numFmtId="0" fontId="38" fillId="8" borderId="0" xfId="4" applyFont="1" applyFill="1" applyBorder="1" applyAlignment="1">
      <alignment horizontal="center" wrapText="1"/>
    </xf>
    <xf numFmtId="0" fontId="39" fillId="8" borderId="24" xfId="4" applyFont="1" applyFill="1" applyBorder="1" applyAlignment="1">
      <alignment horizontal="center" vertical="center"/>
    </xf>
    <xf numFmtId="0" fontId="40" fillId="8" borderId="0" xfId="4" applyFont="1" applyFill="1" applyBorder="1" applyAlignment="1"/>
    <xf numFmtId="0" fontId="38" fillId="8" borderId="0" xfId="4" applyFont="1" applyFill="1" applyBorder="1" applyAlignment="1">
      <alignment horizontal="center" vertical="center"/>
    </xf>
    <xf numFmtId="0" fontId="13" fillId="8" borderId="0" xfId="4" applyFont="1" applyFill="1" applyBorder="1" applyAlignment="1">
      <alignment vertical="center" wrapText="1"/>
    </xf>
    <xf numFmtId="0" fontId="30" fillId="8" borderId="24" xfId="4" applyFont="1" applyFill="1" applyBorder="1" applyAlignment="1">
      <alignment vertical="center"/>
    </xf>
    <xf numFmtId="0" fontId="38" fillId="8" borderId="24" xfId="4" applyFont="1" applyFill="1" applyBorder="1" applyAlignment="1">
      <alignment horizontal="center" vertical="center"/>
    </xf>
    <xf numFmtId="0" fontId="39" fillId="8" borderId="0" xfId="4" applyFont="1" applyFill="1" applyBorder="1" applyAlignment="1">
      <alignment horizontal="center" vertical="center"/>
    </xf>
    <xf numFmtId="0" fontId="28" fillId="8" borderId="0" xfId="4" applyFont="1" applyFill="1" applyBorder="1" applyAlignment="1">
      <alignment wrapText="1"/>
    </xf>
    <xf numFmtId="0" fontId="28" fillId="8" borderId="0" xfId="4" applyFont="1" applyFill="1" applyBorder="1" applyAlignment="1">
      <alignment horizontal="center" wrapText="1"/>
    </xf>
    <xf numFmtId="0" fontId="28" fillId="8" borderId="24" xfId="4" applyFont="1" applyFill="1" applyBorder="1" applyAlignment="1">
      <alignment horizontal="center" vertical="center"/>
    </xf>
    <xf numFmtId="0" fontId="28" fillId="8" borderId="0" xfId="4" applyFont="1" applyFill="1" applyBorder="1" applyAlignment="1">
      <alignment horizontal="center" vertical="center"/>
    </xf>
    <xf numFmtId="0" fontId="40" fillId="0" borderId="28" xfId="4" applyFont="1" applyFill="1" applyBorder="1" applyAlignment="1">
      <alignment horizontal="center"/>
    </xf>
    <xf numFmtId="0" fontId="28" fillId="0" borderId="28" xfId="4" applyFont="1" applyFill="1" applyBorder="1" applyAlignment="1">
      <alignment horizontal="center" wrapText="1"/>
    </xf>
    <xf numFmtId="0" fontId="39" fillId="0" borderId="28" xfId="4" applyFont="1" applyFill="1" applyBorder="1" applyAlignment="1">
      <alignment horizontal="center" vertical="center"/>
    </xf>
    <xf numFmtId="0" fontId="39" fillId="0" borderId="12" xfId="4" applyFont="1" applyFill="1" applyBorder="1" applyAlignment="1">
      <alignment horizontal="center" vertical="center"/>
    </xf>
    <xf numFmtId="0" fontId="30" fillId="17" borderId="1" xfId="4" applyFont="1" applyFill="1" applyBorder="1" applyAlignment="1">
      <alignment horizontal="center" vertical="center"/>
    </xf>
    <xf numFmtId="0" fontId="42" fillId="0" borderId="43" xfId="4" applyFont="1" applyFill="1" applyBorder="1" applyAlignment="1">
      <alignment horizontal="center" vertical="center"/>
    </xf>
    <xf numFmtId="0" fontId="42" fillId="0" borderId="44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horizontal="center" wrapText="1"/>
    </xf>
    <xf numFmtId="0" fontId="36" fillId="0" borderId="48" xfId="4" applyFont="1" applyFill="1" applyBorder="1" applyAlignment="1">
      <alignment horizontal="center" vertical="center"/>
    </xf>
    <xf numFmtId="1" fontId="30" fillId="17" borderId="52" xfId="4" applyNumberFormat="1" applyFont="1" applyFill="1" applyBorder="1" applyAlignment="1">
      <alignment horizontal="center" vertical="center"/>
    </xf>
    <xf numFmtId="0" fontId="42" fillId="0" borderId="52" xfId="4" applyFont="1" applyFill="1" applyBorder="1" applyAlignment="1">
      <alignment horizontal="center" vertical="center"/>
    </xf>
    <xf numFmtId="0" fontId="42" fillId="0" borderId="53" xfId="4" applyFont="1" applyFill="1" applyBorder="1" applyAlignment="1">
      <alignment horizontal="center" vertical="center"/>
    </xf>
    <xf numFmtId="1" fontId="36" fillId="0" borderId="49" xfId="4" applyNumberFormat="1" applyFont="1" applyFill="1" applyBorder="1" applyAlignment="1">
      <alignment horizontal="center" vertical="center"/>
    </xf>
    <xf numFmtId="1" fontId="30" fillId="17" borderId="46" xfId="4" applyNumberFormat="1" applyFont="1" applyFill="1" applyBorder="1" applyAlignment="1">
      <alignment horizontal="center" vertical="center"/>
    </xf>
    <xf numFmtId="0" fontId="42" fillId="0" borderId="46" xfId="4" applyFont="1" applyFill="1" applyBorder="1" applyAlignment="1">
      <alignment horizontal="center" vertical="center"/>
    </xf>
    <xf numFmtId="0" fontId="42" fillId="0" borderId="47" xfId="4" applyFont="1" applyFill="1" applyBorder="1" applyAlignment="1">
      <alignment horizontal="center" vertical="center"/>
    </xf>
    <xf numFmtId="1" fontId="36" fillId="0" borderId="50" xfId="4" applyNumberFormat="1" applyFont="1" applyFill="1" applyBorder="1" applyAlignment="1">
      <alignment horizontal="center" vertical="center"/>
    </xf>
    <xf numFmtId="1" fontId="3" fillId="5" borderId="52" xfId="3" applyNumberFormat="1" applyFont="1" applyFill="1" applyBorder="1" applyAlignment="1">
      <alignment horizontal="center" vertical="distributed" wrapText="1"/>
    </xf>
    <xf numFmtId="1" fontId="3" fillId="5" borderId="1" xfId="3" applyNumberFormat="1" applyFont="1" applyFill="1" applyBorder="1" applyAlignment="1">
      <alignment horizontal="center" vertical="distributed" wrapText="1"/>
    </xf>
    <xf numFmtId="0" fontId="4" fillId="5" borderId="37" xfId="3" applyFont="1" applyFill="1" applyBorder="1" applyAlignment="1">
      <alignment horizontal="center" vertical="distributed" wrapText="1"/>
    </xf>
    <xf numFmtId="0" fontId="4" fillId="5" borderId="52" xfId="3" applyFont="1" applyFill="1" applyBorder="1" applyAlignment="1">
      <alignment horizontal="center" vertical="distributed" wrapText="1"/>
    </xf>
    <xf numFmtId="0" fontId="46" fillId="8" borderId="0" xfId="3" applyFont="1" applyFill="1" applyBorder="1" applyAlignment="1">
      <alignment vertical="distributed"/>
    </xf>
    <xf numFmtId="0" fontId="48" fillId="8" borderId="0" xfId="3" applyFont="1" applyFill="1" applyBorder="1" applyAlignment="1">
      <alignment vertical="distributed"/>
    </xf>
    <xf numFmtId="0" fontId="48" fillId="8" borderId="0" xfId="3" applyFont="1" applyFill="1" applyBorder="1" applyAlignment="1">
      <alignment horizontal="center" vertical="distributed"/>
    </xf>
    <xf numFmtId="0" fontId="53" fillId="8" borderId="0" xfId="3" applyFont="1" applyFill="1" applyBorder="1" applyAlignment="1">
      <alignment vertical="distributed" wrapText="1"/>
    </xf>
    <xf numFmtId="0" fontId="43" fillId="8" borderId="0" xfId="0" applyFont="1" applyFill="1" applyBorder="1"/>
    <xf numFmtId="0" fontId="45" fillId="8" borderId="0" xfId="3" applyFont="1" applyFill="1" applyBorder="1" applyAlignment="1">
      <alignment vertical="distributed"/>
    </xf>
    <xf numFmtId="0" fontId="45" fillId="8" borderId="0" xfId="3" applyFont="1" applyFill="1" applyBorder="1" applyAlignment="1">
      <alignment horizontal="left" vertical="distributed"/>
    </xf>
    <xf numFmtId="0" fontId="47" fillId="8" borderId="0" xfId="3" applyFont="1" applyFill="1" applyBorder="1" applyAlignment="1">
      <alignment horizontal="left" vertical="distributed"/>
    </xf>
    <xf numFmtId="0" fontId="49" fillId="8" borderId="0" xfId="3" applyFont="1" applyFill="1" applyBorder="1" applyAlignment="1">
      <alignment horizontal="center" vertical="distributed" wrapText="1"/>
    </xf>
    <xf numFmtId="0" fontId="51" fillId="8" borderId="0" xfId="3" applyFont="1" applyFill="1" applyBorder="1" applyAlignment="1">
      <alignment horizontal="center" vertical="distributed" wrapText="1"/>
    </xf>
    <xf numFmtId="0" fontId="52" fillId="8" borderId="0" xfId="3" applyFont="1" applyFill="1" applyBorder="1" applyAlignment="1">
      <alignment horizontal="center" vertical="distributed" wrapText="1"/>
    </xf>
    <xf numFmtId="1" fontId="51" fillId="8" borderId="0" xfId="3" applyNumberFormat="1" applyFont="1" applyFill="1" applyBorder="1" applyAlignment="1">
      <alignment horizontal="center" vertical="distributed" wrapText="1"/>
    </xf>
    <xf numFmtId="0" fontId="45" fillId="8" borderId="0" xfId="3" applyFont="1" applyFill="1" applyBorder="1" applyAlignment="1">
      <alignment vertical="distributed" textRotation="90" wrapText="1"/>
    </xf>
    <xf numFmtId="0" fontId="52" fillId="8" borderId="0" xfId="3" applyFont="1" applyFill="1" applyBorder="1" applyAlignment="1">
      <alignment horizontal="left" textRotation="90" wrapText="1"/>
    </xf>
    <xf numFmtId="0" fontId="52" fillId="8" borderId="0" xfId="3" applyFont="1" applyFill="1" applyBorder="1" applyAlignment="1">
      <alignment vertical="center" textRotation="90" wrapText="1"/>
    </xf>
    <xf numFmtId="0" fontId="52" fillId="8" borderId="0" xfId="3" applyFont="1" applyFill="1" applyBorder="1" applyAlignment="1">
      <alignment vertical="distributed" textRotation="90" wrapText="1"/>
    </xf>
    <xf numFmtId="0" fontId="54" fillId="19" borderId="0" xfId="3" applyFont="1" applyFill="1" applyBorder="1" applyAlignment="1">
      <alignment horizontal="center" vertical="distributed" wrapText="1"/>
    </xf>
    <xf numFmtId="0" fontId="55" fillId="19" borderId="0" xfId="3" applyFont="1" applyFill="1" applyBorder="1" applyAlignment="1">
      <alignment horizontal="center" vertical="distributed" wrapText="1"/>
    </xf>
    <xf numFmtId="0" fontId="47" fillId="8" borderId="0" xfId="3" applyFont="1" applyFill="1" applyBorder="1"/>
    <xf numFmtId="0" fontId="51" fillId="8" borderId="0" xfId="3" applyFont="1" applyFill="1" applyBorder="1" applyAlignment="1">
      <alignment horizontal="distributed" vertical="distributed" wrapText="1"/>
    </xf>
    <xf numFmtId="0" fontId="49" fillId="8" borderId="0" xfId="3" applyFont="1" applyFill="1" applyBorder="1" applyAlignment="1">
      <alignment horizontal="center" vertical="center" wrapText="1"/>
    </xf>
    <xf numFmtId="0" fontId="56" fillId="8" borderId="0" xfId="3" applyFont="1" applyFill="1" applyBorder="1" applyAlignment="1">
      <alignment horizontal="center" vertical="distributed" wrapText="1"/>
    </xf>
    <xf numFmtId="0" fontId="54" fillId="8" borderId="0" xfId="3" applyFont="1" applyFill="1" applyBorder="1" applyAlignment="1">
      <alignment vertical="center" textRotation="90" wrapText="1"/>
    </xf>
    <xf numFmtId="0" fontId="51" fillId="8" borderId="0" xfId="3" applyFont="1" applyFill="1" applyBorder="1" applyAlignment="1">
      <alignment vertical="center" wrapText="1"/>
    </xf>
    <xf numFmtId="0" fontId="44" fillId="8" borderId="0" xfId="3" applyFont="1" applyFill="1" applyBorder="1" applyAlignment="1">
      <alignment horizontal="center" vertical="distributed"/>
    </xf>
    <xf numFmtId="0" fontId="44" fillId="8" borderId="0" xfId="3" applyFont="1" applyFill="1" applyBorder="1" applyAlignment="1">
      <alignment vertical="distributed"/>
    </xf>
    <xf numFmtId="0" fontId="58" fillId="8" borderId="0" xfId="3" applyFont="1" applyFill="1" applyBorder="1" applyAlignment="1">
      <alignment horizontal="center" vertical="distributed"/>
    </xf>
    <xf numFmtId="0" fontId="58" fillId="8" borderId="0" xfId="3" applyFont="1" applyFill="1" applyBorder="1" applyAlignment="1">
      <alignment horizontal="center" vertical="center"/>
    </xf>
    <xf numFmtId="0" fontId="59" fillId="8" borderId="0" xfId="3" applyFont="1" applyFill="1" applyBorder="1" applyAlignment="1">
      <alignment vertical="distributed"/>
    </xf>
    <xf numFmtId="0" fontId="5" fillId="0" borderId="0" xfId="3" applyFont="1" applyAlignment="1">
      <alignment horizontal="left"/>
    </xf>
    <xf numFmtId="0" fontId="5" fillId="0" borderId="0" xfId="3" applyFont="1" applyAlignment="1">
      <alignment horizontal="left" vertical="distributed"/>
    </xf>
    <xf numFmtId="0" fontId="5" fillId="0" borderId="0" xfId="3" applyFont="1" applyBorder="1" applyAlignment="1">
      <alignment horizontal="left" vertical="distributed"/>
    </xf>
    <xf numFmtId="0" fontId="10" fillId="0" borderId="0" xfId="3" applyFont="1" applyBorder="1" applyAlignment="1">
      <alignment horizontal="center" vertical="distributed"/>
    </xf>
    <xf numFmtId="0" fontId="21" fillId="0" borderId="0" xfId="4" applyFont="1" applyAlignment="1">
      <alignment horizontal="center"/>
    </xf>
    <xf numFmtId="0" fontId="2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17" fillId="0" borderId="0" xfId="4" applyFont="1" applyAlignment="1">
      <alignment horizontal="center"/>
    </xf>
    <xf numFmtId="0" fontId="16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27" fillId="0" borderId="48" xfId="4" applyFont="1" applyBorder="1" applyAlignment="1">
      <alignment horizontal="center" vertical="center" textRotation="90" wrapText="1"/>
    </xf>
    <xf numFmtId="0" fontId="27" fillId="0" borderId="49" xfId="4" applyFont="1" applyBorder="1" applyAlignment="1">
      <alignment horizontal="center" vertical="center" textRotation="90" wrapText="1"/>
    </xf>
    <xf numFmtId="0" fontId="27" fillId="0" borderId="50" xfId="4" applyFont="1" applyBorder="1" applyAlignment="1">
      <alignment horizontal="center" vertical="center" textRotation="90" wrapText="1"/>
    </xf>
    <xf numFmtId="0" fontId="28" fillId="0" borderId="15" xfId="4" applyFont="1" applyBorder="1" applyAlignment="1">
      <alignment horizontal="center" vertical="center" wrapText="1"/>
    </xf>
    <xf numFmtId="0" fontId="28" fillId="0" borderId="17" xfId="4" applyFont="1" applyBorder="1" applyAlignment="1">
      <alignment horizontal="center" vertical="center" wrapText="1"/>
    </xf>
    <xf numFmtId="0" fontId="28" fillId="0" borderId="16" xfId="4" applyFont="1" applyBorder="1" applyAlignment="1">
      <alignment horizontal="center" vertical="center" wrapText="1"/>
    </xf>
    <xf numFmtId="0" fontId="28" fillId="0" borderId="20" xfId="4" applyFont="1" applyBorder="1" applyAlignment="1">
      <alignment horizontal="center" vertical="center" wrapText="1"/>
    </xf>
    <xf numFmtId="0" fontId="28" fillId="0" borderId="18" xfId="4" applyFont="1" applyBorder="1" applyAlignment="1">
      <alignment horizontal="center" vertical="center" wrapText="1"/>
    </xf>
    <xf numFmtId="0" fontId="28" fillId="0" borderId="19" xfId="4" applyFont="1" applyBorder="1" applyAlignment="1">
      <alignment horizontal="center" vertical="center" wrapText="1"/>
    </xf>
    <xf numFmtId="0" fontId="28" fillId="0" borderId="48" xfId="4" applyFont="1" applyBorder="1" applyAlignment="1">
      <alignment horizontal="center" vertical="center" textRotation="90" wrapText="1"/>
    </xf>
    <xf numFmtId="0" fontId="28" fillId="0" borderId="49" xfId="4" applyFont="1" applyBorder="1" applyAlignment="1">
      <alignment horizontal="center" vertical="center" textRotation="90" wrapText="1"/>
    </xf>
    <xf numFmtId="0" fontId="28" fillId="0" borderId="50" xfId="4" applyFont="1" applyBorder="1" applyAlignment="1">
      <alignment horizontal="center" vertical="center" textRotation="90" wrapText="1"/>
    </xf>
    <xf numFmtId="0" fontId="13" fillId="0" borderId="43" xfId="4" applyFont="1" applyBorder="1" applyAlignment="1">
      <alignment horizontal="center" vertical="center"/>
    </xf>
    <xf numFmtId="0" fontId="7" fillId="0" borderId="48" xfId="4" applyFont="1" applyBorder="1" applyAlignment="1">
      <alignment horizontal="center" textRotation="90" wrapText="1"/>
    </xf>
    <xf numFmtId="0" fontId="7" fillId="0" borderId="49" xfId="4" applyFont="1" applyBorder="1" applyAlignment="1">
      <alignment horizontal="center" textRotation="90" wrapText="1"/>
    </xf>
    <xf numFmtId="0" fontId="7" fillId="0" borderId="50" xfId="4" applyFont="1" applyBorder="1" applyAlignment="1">
      <alignment horizontal="center" textRotation="90" wrapText="1"/>
    </xf>
    <xf numFmtId="0" fontId="29" fillId="0" borderId="54" xfId="4" applyFont="1" applyBorder="1" applyAlignment="1">
      <alignment horizontal="center" vertical="center"/>
    </xf>
    <xf numFmtId="0" fontId="29" fillId="0" borderId="30" xfId="4" applyFont="1" applyBorder="1" applyAlignment="1">
      <alignment horizontal="center" vertical="center"/>
    </xf>
    <xf numFmtId="0" fontId="29" fillId="0" borderId="10" xfId="4" applyFont="1" applyBorder="1" applyAlignment="1">
      <alignment horizontal="center" vertical="center"/>
    </xf>
    <xf numFmtId="0" fontId="29" fillId="0" borderId="56" xfId="4" applyFont="1" applyBorder="1" applyAlignment="1">
      <alignment horizontal="center" vertical="center"/>
    </xf>
    <xf numFmtId="0" fontId="33" fillId="5" borderId="48" xfId="4" applyFont="1" applyFill="1" applyBorder="1" applyAlignment="1">
      <alignment horizontal="center" vertical="center" wrapText="1"/>
    </xf>
    <xf numFmtId="0" fontId="33" fillId="5" borderId="49" xfId="4" applyFont="1" applyFill="1" applyBorder="1" applyAlignment="1">
      <alignment horizontal="center" vertical="center" wrapText="1"/>
    </xf>
    <xf numFmtId="0" fontId="34" fillId="5" borderId="15" xfId="4" applyFont="1" applyFill="1" applyBorder="1" applyAlignment="1">
      <alignment horizontal="left" vertical="distributed"/>
    </xf>
    <xf numFmtId="0" fontId="34" fillId="5" borderId="17" xfId="4" applyFont="1" applyFill="1" applyBorder="1" applyAlignment="1">
      <alignment horizontal="left" vertical="distributed"/>
    </xf>
    <xf numFmtId="0" fontId="34" fillId="5" borderId="41" xfId="4" applyFont="1" applyFill="1" applyBorder="1" applyAlignment="1">
      <alignment horizontal="left" vertical="distributed"/>
    </xf>
    <xf numFmtId="0" fontId="34" fillId="5" borderId="40" xfId="4" applyFont="1" applyFill="1" applyBorder="1" applyAlignment="1">
      <alignment horizontal="left" vertical="distributed"/>
    </xf>
    <xf numFmtId="0" fontId="35" fillId="13" borderId="25" xfId="4" applyFont="1" applyFill="1" applyBorder="1" applyAlignment="1">
      <alignment horizontal="center" vertical="center" textRotation="90"/>
    </xf>
    <xf numFmtId="0" fontId="35" fillId="13" borderId="27" xfId="4" applyFont="1" applyFill="1" applyBorder="1" applyAlignment="1">
      <alignment horizontal="center" vertical="center" textRotation="90"/>
    </xf>
    <xf numFmtId="0" fontId="35" fillId="13" borderId="26" xfId="4" applyFont="1" applyFill="1" applyBorder="1" applyAlignment="1">
      <alignment horizontal="center" vertical="center" textRotation="90"/>
    </xf>
    <xf numFmtId="0" fontId="35" fillId="11" borderId="23" xfId="4" applyFont="1" applyFill="1" applyBorder="1" applyAlignment="1">
      <alignment horizontal="center" vertical="center" textRotation="90" wrapText="1"/>
    </xf>
    <xf numFmtId="0" fontId="35" fillId="11" borderId="22" xfId="4" applyFont="1" applyFill="1" applyBorder="1" applyAlignment="1">
      <alignment horizontal="center" vertical="center" textRotation="90" wrapText="1"/>
    </xf>
    <xf numFmtId="0" fontId="35" fillId="11" borderId="7" xfId="4" applyFont="1" applyFill="1" applyBorder="1" applyAlignment="1">
      <alignment horizontal="center" vertical="center" textRotation="90" wrapText="1"/>
    </xf>
    <xf numFmtId="0" fontId="35" fillId="11" borderId="8" xfId="4" applyFont="1" applyFill="1" applyBorder="1" applyAlignment="1">
      <alignment horizontal="center" vertical="center" textRotation="90" wrapText="1"/>
    </xf>
    <xf numFmtId="0" fontId="35" fillId="11" borderId="6" xfId="4" applyFont="1" applyFill="1" applyBorder="1" applyAlignment="1">
      <alignment horizontal="center" vertical="center" textRotation="90" wrapText="1"/>
    </xf>
    <xf numFmtId="0" fontId="35" fillId="11" borderId="4" xfId="4" applyFont="1" applyFill="1" applyBorder="1" applyAlignment="1">
      <alignment horizontal="center" vertical="center" textRotation="90" wrapText="1"/>
    </xf>
    <xf numFmtId="0" fontId="35" fillId="10" borderId="23" xfId="4" applyFont="1" applyFill="1" applyBorder="1" applyAlignment="1">
      <alignment horizontal="center" vertical="center" textRotation="90"/>
    </xf>
    <xf numFmtId="0" fontId="35" fillId="10" borderId="12" xfId="4" applyFont="1" applyFill="1" applyBorder="1" applyAlignment="1">
      <alignment horizontal="center" vertical="center" textRotation="90"/>
    </xf>
    <xf numFmtId="0" fontId="35" fillId="10" borderId="22" xfId="4" applyFont="1" applyFill="1" applyBorder="1" applyAlignment="1">
      <alignment horizontal="center" vertical="center" textRotation="90"/>
    </xf>
    <xf numFmtId="0" fontId="35" fillId="10" borderId="7" xfId="4" applyFont="1" applyFill="1" applyBorder="1" applyAlignment="1">
      <alignment horizontal="center" vertical="center" textRotation="90"/>
    </xf>
    <xf numFmtId="0" fontId="35" fillId="10" borderId="0" xfId="4" applyFont="1" applyFill="1" applyBorder="1" applyAlignment="1">
      <alignment horizontal="center" vertical="center" textRotation="90"/>
    </xf>
    <xf numFmtId="0" fontId="35" fillId="10" borderId="8" xfId="4" applyFont="1" applyFill="1" applyBorder="1" applyAlignment="1">
      <alignment horizontal="center" vertical="center" textRotation="90"/>
    </xf>
    <xf numFmtId="0" fontId="35" fillId="10" borderId="6" xfId="4" applyFont="1" applyFill="1" applyBorder="1" applyAlignment="1">
      <alignment horizontal="center" vertical="center" textRotation="90"/>
    </xf>
    <xf numFmtId="0" fontId="35" fillId="10" borderId="24" xfId="4" applyFont="1" applyFill="1" applyBorder="1" applyAlignment="1">
      <alignment horizontal="center" vertical="center" textRotation="90"/>
    </xf>
    <xf numFmtId="0" fontId="35" fillId="10" borderId="4" xfId="4" applyFont="1" applyFill="1" applyBorder="1" applyAlignment="1">
      <alignment horizontal="center" vertical="center" textRotation="90"/>
    </xf>
    <xf numFmtId="0" fontId="35" fillId="13" borderId="23" xfId="4" applyFont="1" applyFill="1" applyBorder="1" applyAlignment="1">
      <alignment horizontal="center" vertical="center" textRotation="90" wrapText="1"/>
    </xf>
    <xf numFmtId="0" fontId="35" fillId="13" borderId="22" xfId="4" applyFont="1" applyFill="1" applyBorder="1" applyAlignment="1">
      <alignment horizontal="center" vertical="center" textRotation="90" wrapText="1"/>
    </xf>
    <xf numFmtId="0" fontId="35" fillId="13" borderId="7" xfId="4" applyFont="1" applyFill="1" applyBorder="1" applyAlignment="1">
      <alignment horizontal="center" vertical="center" textRotation="90" wrapText="1"/>
    </xf>
    <xf numFmtId="0" fontId="35" fillId="13" borderId="8" xfId="4" applyFont="1" applyFill="1" applyBorder="1" applyAlignment="1">
      <alignment horizontal="center" vertical="center" textRotation="90" wrapText="1"/>
    </xf>
    <xf numFmtId="0" fontId="35" fillId="13" borderId="6" xfId="4" applyFont="1" applyFill="1" applyBorder="1" applyAlignment="1">
      <alignment horizontal="center" vertical="center" textRotation="90" wrapText="1"/>
    </xf>
    <xf numFmtId="0" fontId="35" fillId="13" borderId="4" xfId="4" applyFont="1" applyFill="1" applyBorder="1" applyAlignment="1">
      <alignment horizontal="center" vertical="center" textRotation="90" wrapText="1"/>
    </xf>
    <xf numFmtId="0" fontId="36" fillId="2" borderId="21" xfId="4" applyFont="1" applyFill="1" applyBorder="1" applyAlignment="1">
      <alignment horizontal="center" vertical="center" wrapText="1"/>
    </xf>
    <xf numFmtId="0" fontId="36" fillId="2" borderId="5" xfId="4" applyFont="1" applyFill="1" applyBorder="1" applyAlignment="1">
      <alignment horizontal="center" vertical="center" wrapText="1"/>
    </xf>
    <xf numFmtId="0" fontId="37" fillId="0" borderId="49" xfId="4" applyFont="1" applyBorder="1" applyAlignment="1">
      <alignment horizontal="center" vertical="center" wrapText="1"/>
    </xf>
    <xf numFmtId="0" fontId="31" fillId="3" borderId="31" xfId="4" applyFont="1" applyFill="1" applyBorder="1" applyAlignment="1">
      <alignment horizontal="left" vertical="center" wrapText="1"/>
    </xf>
    <xf numFmtId="0" fontId="31" fillId="3" borderId="32" xfId="4" applyFont="1" applyFill="1" applyBorder="1" applyAlignment="1">
      <alignment horizontal="left" vertical="center" wrapText="1"/>
    </xf>
    <xf numFmtId="0" fontId="31" fillId="3" borderId="41" xfId="4" applyFont="1" applyFill="1" applyBorder="1" applyAlignment="1">
      <alignment horizontal="left" vertical="center" wrapText="1"/>
    </xf>
    <xf numFmtId="0" fontId="31" fillId="3" borderId="40" xfId="4" applyFont="1" applyFill="1" applyBorder="1" applyAlignment="1">
      <alignment horizontal="left" vertical="center" wrapText="1"/>
    </xf>
    <xf numFmtId="0" fontId="28" fillId="0" borderId="34" xfId="4" applyFont="1" applyFill="1" applyBorder="1" applyAlignment="1">
      <alignment horizontal="center" vertical="center"/>
    </xf>
    <xf numFmtId="0" fontId="28" fillId="0" borderId="5" xfId="4" applyFont="1" applyFill="1" applyBorder="1" applyAlignment="1">
      <alignment horizontal="center" vertical="center"/>
    </xf>
    <xf numFmtId="0" fontId="37" fillId="0" borderId="34" xfId="4" applyFont="1" applyBorder="1" applyAlignment="1">
      <alignment horizontal="center" vertical="center" wrapText="1"/>
    </xf>
    <xf numFmtId="0" fontId="37" fillId="0" borderId="2" xfId="4" applyFont="1" applyBorder="1" applyAlignment="1">
      <alignment horizontal="center" vertical="center" wrapText="1"/>
    </xf>
    <xf numFmtId="0" fontId="31" fillId="3" borderId="18" xfId="4" applyFont="1" applyFill="1" applyBorder="1" applyAlignment="1">
      <alignment horizontal="left" vertical="center" wrapText="1"/>
    </xf>
    <xf numFmtId="0" fontId="31" fillId="3" borderId="19" xfId="4" applyFont="1" applyFill="1" applyBorder="1" applyAlignment="1">
      <alignment horizontal="left" vertical="center" wrapText="1"/>
    </xf>
    <xf numFmtId="0" fontId="28" fillId="0" borderId="2" xfId="4" applyFont="1" applyFill="1" applyBorder="1" applyAlignment="1">
      <alignment horizontal="center" vertical="center"/>
    </xf>
    <xf numFmtId="0" fontId="34" fillId="5" borderId="15" xfId="4" applyFont="1" applyFill="1" applyBorder="1" applyAlignment="1">
      <alignment horizontal="center" vertical="distributed"/>
    </xf>
    <xf numFmtId="0" fontId="34" fillId="5" borderId="17" xfId="4" applyFont="1" applyFill="1" applyBorder="1" applyAlignment="1">
      <alignment horizontal="center" vertical="distributed"/>
    </xf>
    <xf numFmtId="0" fontId="34" fillId="5" borderId="41" xfId="4" applyFont="1" applyFill="1" applyBorder="1" applyAlignment="1">
      <alignment horizontal="center" vertical="distributed"/>
    </xf>
    <xf numFmtId="0" fontId="34" fillId="5" borderId="40" xfId="4" applyFont="1" applyFill="1" applyBorder="1" applyAlignment="1">
      <alignment horizontal="center" vertical="distributed"/>
    </xf>
    <xf numFmtId="0" fontId="37" fillId="0" borderId="5" xfId="4" applyFont="1" applyBorder="1" applyAlignment="1">
      <alignment horizontal="center" vertical="center" wrapText="1"/>
    </xf>
    <xf numFmtId="0" fontId="33" fillId="15" borderId="48" xfId="4" applyFont="1" applyFill="1" applyBorder="1" applyAlignment="1">
      <alignment horizontal="center" vertical="center" wrapText="1"/>
    </xf>
    <xf numFmtId="0" fontId="33" fillId="15" borderId="50" xfId="4" applyFont="1" applyFill="1" applyBorder="1" applyAlignment="1">
      <alignment horizontal="center" vertical="center" wrapText="1"/>
    </xf>
    <xf numFmtId="0" fontId="34" fillId="15" borderId="15" xfId="4" applyFont="1" applyFill="1" applyBorder="1" applyAlignment="1">
      <alignment horizontal="center" vertical="distributed"/>
    </xf>
    <xf numFmtId="0" fontId="34" fillId="15" borderId="17" xfId="4" applyFont="1" applyFill="1" applyBorder="1" applyAlignment="1">
      <alignment horizontal="center" vertical="distributed"/>
    </xf>
    <xf numFmtId="0" fontId="34" fillId="15" borderId="18" xfId="4" applyFont="1" applyFill="1" applyBorder="1" applyAlignment="1">
      <alignment horizontal="center" vertical="distributed"/>
    </xf>
    <xf numFmtId="0" fontId="34" fillId="15" borderId="19" xfId="4" applyFont="1" applyFill="1" applyBorder="1" applyAlignment="1">
      <alignment horizontal="center" vertical="distributed"/>
    </xf>
    <xf numFmtId="0" fontId="36" fillId="12" borderId="21" xfId="4" applyFont="1" applyFill="1" applyBorder="1" applyAlignment="1">
      <alignment horizontal="center" vertical="center" wrapText="1"/>
    </xf>
    <xf numFmtId="0" fontId="36" fillId="12" borderId="2" xfId="4" applyFont="1" applyFill="1" applyBorder="1" applyAlignment="1">
      <alignment horizontal="center" vertical="center" wrapText="1"/>
    </xf>
    <xf numFmtId="0" fontId="33" fillId="2" borderId="36" xfId="4" applyFont="1" applyFill="1" applyBorder="1" applyAlignment="1">
      <alignment horizontal="center" vertical="center" wrapText="1"/>
    </xf>
    <xf numFmtId="0" fontId="33" fillId="2" borderId="5" xfId="4" applyFont="1" applyFill="1" applyBorder="1" applyAlignment="1">
      <alignment horizontal="center" vertical="center" wrapText="1"/>
    </xf>
    <xf numFmtId="0" fontId="32" fillId="2" borderId="15" xfId="4" applyFont="1" applyFill="1" applyBorder="1" applyAlignment="1">
      <alignment horizontal="left" vertical="distributed"/>
    </xf>
    <xf numFmtId="0" fontId="32" fillId="2" borderId="17" xfId="4" applyFont="1" applyFill="1" applyBorder="1" applyAlignment="1">
      <alignment horizontal="left" vertical="distributed"/>
    </xf>
    <xf numFmtId="0" fontId="32" fillId="2" borderId="41" xfId="4" applyFont="1" applyFill="1" applyBorder="1" applyAlignment="1">
      <alignment horizontal="left" vertical="distributed"/>
    </xf>
    <xf numFmtId="0" fontId="32" fillId="2" borderId="40" xfId="4" applyFont="1" applyFill="1" applyBorder="1" applyAlignment="1">
      <alignment horizontal="left" vertical="distributed"/>
    </xf>
    <xf numFmtId="0" fontId="37" fillId="0" borderId="36" xfId="4" applyFont="1" applyBorder="1" applyAlignment="1">
      <alignment horizontal="center" vertical="center" wrapText="1"/>
    </xf>
    <xf numFmtId="0" fontId="31" fillId="3" borderId="16" xfId="4" applyFont="1" applyFill="1" applyBorder="1" applyAlignment="1">
      <alignment horizontal="left" vertical="center" wrapText="1"/>
    </xf>
    <xf numFmtId="0" fontId="31" fillId="3" borderId="20" xfId="4" applyFont="1" applyFill="1" applyBorder="1" applyAlignment="1">
      <alignment horizontal="left" vertical="center" wrapText="1"/>
    </xf>
    <xf numFmtId="0" fontId="28" fillId="0" borderId="36" xfId="4" applyFont="1" applyFill="1" applyBorder="1" applyAlignment="1">
      <alignment horizontal="center" vertical="center"/>
    </xf>
    <xf numFmtId="0" fontId="33" fillId="17" borderId="21" xfId="4" applyFont="1" applyFill="1" applyBorder="1" applyAlignment="1">
      <alignment horizontal="center" vertical="center" wrapText="1"/>
    </xf>
    <xf numFmtId="0" fontId="33" fillId="17" borderId="2" xfId="4" applyFont="1" applyFill="1" applyBorder="1" applyAlignment="1">
      <alignment horizontal="center" vertical="center" wrapText="1"/>
    </xf>
    <xf numFmtId="0" fontId="31" fillId="17" borderId="15" xfId="4" applyFont="1" applyFill="1" applyBorder="1" applyAlignment="1">
      <alignment vertical="center" wrapText="1"/>
    </xf>
    <xf numFmtId="0" fontId="31" fillId="17" borderId="17" xfId="4" applyFont="1" applyFill="1" applyBorder="1" applyAlignment="1">
      <alignment vertical="center" wrapText="1"/>
    </xf>
    <xf numFmtId="0" fontId="31" fillId="17" borderId="18" xfId="4" applyFont="1" applyFill="1" applyBorder="1" applyAlignment="1">
      <alignment vertical="center" wrapText="1"/>
    </xf>
    <xf numFmtId="0" fontId="31" fillId="17" borderId="19" xfId="4" applyFont="1" applyFill="1" applyBorder="1" applyAlignment="1">
      <alignment vertical="center" wrapText="1"/>
    </xf>
    <xf numFmtId="0" fontId="28" fillId="18" borderId="21" xfId="4" applyFont="1" applyFill="1" applyBorder="1" applyAlignment="1">
      <alignment horizontal="center" vertical="center"/>
    </xf>
    <xf numFmtId="0" fontId="28" fillId="18" borderId="2" xfId="4" applyFont="1" applyFill="1" applyBorder="1" applyAlignment="1">
      <alignment horizontal="center" vertical="center"/>
    </xf>
    <xf numFmtId="0" fontId="33" fillId="2" borderId="21" xfId="4" applyFont="1" applyFill="1" applyBorder="1" applyAlignment="1">
      <alignment horizontal="center" vertical="center" wrapText="1"/>
    </xf>
    <xf numFmtId="0" fontId="31" fillId="3" borderId="31" xfId="4" applyFont="1" applyFill="1" applyBorder="1" applyAlignment="1">
      <alignment horizontal="center" vertical="center" wrapText="1"/>
    </xf>
    <xf numFmtId="0" fontId="31" fillId="3" borderId="32" xfId="4" applyFont="1" applyFill="1" applyBorder="1" applyAlignment="1">
      <alignment horizontal="center" vertical="center" wrapText="1"/>
    </xf>
    <xf numFmtId="0" fontId="31" fillId="3" borderId="18" xfId="4" applyFont="1" applyFill="1" applyBorder="1" applyAlignment="1">
      <alignment horizontal="center" vertical="center" wrapText="1"/>
    </xf>
    <xf numFmtId="0" fontId="31" fillId="3" borderId="19" xfId="4" applyFont="1" applyFill="1" applyBorder="1" applyAlignment="1">
      <alignment horizontal="center" vertical="center" wrapText="1"/>
    </xf>
    <xf numFmtId="0" fontId="28" fillId="0" borderId="33" xfId="4" applyFont="1" applyFill="1" applyBorder="1" applyAlignment="1">
      <alignment horizontal="center" vertical="center" wrapText="1"/>
    </xf>
    <xf numFmtId="0" fontId="28" fillId="0" borderId="39" xfId="4" applyFont="1" applyFill="1" applyBorder="1" applyAlignment="1">
      <alignment horizontal="center" vertical="center" wrapText="1"/>
    </xf>
    <xf numFmtId="0" fontId="28" fillId="0" borderId="38" xfId="4" applyFont="1" applyFill="1" applyBorder="1" applyAlignment="1">
      <alignment horizontal="center" vertical="center" wrapText="1"/>
    </xf>
    <xf numFmtId="0" fontId="8" fillId="0" borderId="0" xfId="3" applyFont="1" applyAlignment="1">
      <alignment horizontal="right"/>
    </xf>
    <xf numFmtId="0" fontId="31" fillId="17" borderId="15" xfId="4" applyFont="1" applyFill="1" applyBorder="1" applyAlignment="1">
      <alignment horizontal="left" vertical="center" wrapText="1"/>
    </xf>
    <xf numFmtId="0" fontId="31" fillId="17" borderId="17" xfId="4" applyFont="1" applyFill="1" applyBorder="1" applyAlignment="1">
      <alignment horizontal="left" vertical="center" wrapText="1"/>
    </xf>
    <xf numFmtId="0" fontId="31" fillId="17" borderId="18" xfId="4" applyFont="1" applyFill="1" applyBorder="1" applyAlignment="1">
      <alignment horizontal="left" vertical="center" wrapText="1"/>
    </xf>
    <xf numFmtId="0" fontId="31" fillId="17" borderId="19" xfId="4" applyFont="1" applyFill="1" applyBorder="1" applyAlignment="1">
      <alignment horizontal="left" vertical="center" wrapText="1"/>
    </xf>
    <xf numFmtId="0" fontId="41" fillId="0" borderId="28" xfId="4" applyFont="1" applyBorder="1" applyAlignment="1">
      <alignment horizontal="left" vertical="center" wrapText="1"/>
    </xf>
    <xf numFmtId="0" fontId="28" fillId="0" borderId="29" xfId="4" applyFont="1" applyFill="1" applyBorder="1" applyAlignment="1">
      <alignment horizontal="center" vertical="center" wrapText="1"/>
    </xf>
    <xf numFmtId="0" fontId="28" fillId="0" borderId="14" xfId="4" applyFont="1" applyFill="1" applyBorder="1" applyAlignment="1">
      <alignment horizontal="center" vertical="center" wrapText="1"/>
    </xf>
    <xf numFmtId="0" fontId="28" fillId="0" borderId="13" xfId="4" applyFont="1" applyFill="1" applyBorder="1" applyAlignment="1">
      <alignment horizontal="center" vertical="center" wrapText="1"/>
    </xf>
    <xf numFmtId="0" fontId="28" fillId="0" borderId="54" xfId="4" applyFont="1" applyFill="1" applyBorder="1" applyAlignment="1">
      <alignment horizontal="center" vertical="center" wrapText="1"/>
    </xf>
    <xf numFmtId="0" fontId="28" fillId="0" borderId="30" xfId="4" applyFont="1" applyFill="1" applyBorder="1" applyAlignment="1">
      <alignment horizontal="center" vertical="center" wrapText="1"/>
    </xf>
    <xf numFmtId="0" fontId="28" fillId="0" borderId="37" xfId="4" applyFont="1" applyFill="1" applyBorder="1" applyAlignment="1">
      <alignment horizontal="center" vertical="center" wrapText="1"/>
    </xf>
    <xf numFmtId="0" fontId="54" fillId="8" borderId="0" xfId="3" applyFont="1" applyFill="1" applyBorder="1" applyAlignment="1">
      <alignment horizontal="center" vertical="center" textRotation="90" wrapText="1"/>
    </xf>
    <xf numFmtId="0" fontId="51" fillId="8" borderId="0" xfId="3" applyFont="1" applyFill="1" applyBorder="1" applyAlignment="1">
      <alignment horizontal="left" vertical="distributed" wrapText="1"/>
    </xf>
    <xf numFmtId="0" fontId="26" fillId="8" borderId="0" xfId="3" applyFont="1" applyFill="1" applyBorder="1" applyAlignment="1">
      <alignment horizontal="center" vertical="center" textRotation="90" wrapText="1"/>
    </xf>
    <xf numFmtId="0" fontId="25" fillId="8" borderId="0" xfId="3" applyFont="1" applyFill="1" applyBorder="1" applyAlignment="1">
      <alignment horizontal="center" vertical="distributed" textRotation="90" wrapText="1"/>
    </xf>
    <xf numFmtId="0" fontId="49" fillId="8" borderId="0" xfId="3" applyFont="1" applyFill="1" applyBorder="1" applyAlignment="1">
      <alignment horizontal="center" vertical="distributed" wrapText="1"/>
    </xf>
    <xf numFmtId="0" fontId="49" fillId="8" borderId="0" xfId="3" applyFont="1" applyFill="1" applyBorder="1" applyAlignment="1">
      <alignment horizontal="center" vertical="center" wrapText="1"/>
    </xf>
    <xf numFmtId="0" fontId="57" fillId="8" borderId="0" xfId="3" applyFont="1" applyFill="1" applyBorder="1" applyAlignment="1">
      <alignment horizontal="left" vertical="distributed"/>
    </xf>
    <xf numFmtId="0" fontId="22" fillId="8" borderId="0" xfId="3" applyFont="1" applyFill="1" applyBorder="1" applyAlignment="1">
      <alignment horizontal="center" vertical="center" textRotation="90" wrapText="1"/>
    </xf>
    <xf numFmtId="0" fontId="51" fillId="8" borderId="0" xfId="3" applyFont="1" applyFill="1" applyBorder="1" applyAlignment="1">
      <alignment horizontal="center" vertical="distributed" wrapText="1"/>
    </xf>
    <xf numFmtId="0" fontId="51" fillId="8" borderId="0" xfId="3" applyFont="1" applyFill="1" applyBorder="1" applyAlignment="1">
      <alignment horizontal="center" vertical="center" wrapText="1"/>
    </xf>
    <xf numFmtId="0" fontId="60" fillId="8" borderId="0" xfId="3" applyFont="1" applyFill="1" applyBorder="1" applyAlignment="1">
      <alignment horizontal="left"/>
    </xf>
    <xf numFmtId="0" fontId="47" fillId="8" borderId="0" xfId="3" applyFont="1" applyFill="1" applyBorder="1" applyAlignment="1">
      <alignment horizontal="center"/>
    </xf>
    <xf numFmtId="0" fontId="47" fillId="8" borderId="0" xfId="3" applyFont="1" applyFill="1" applyBorder="1" applyAlignment="1">
      <alignment horizontal="center" vertical="center" wrapText="1"/>
    </xf>
    <xf numFmtId="0" fontId="59" fillId="8" borderId="0" xfId="3" applyFont="1" applyFill="1" applyBorder="1" applyAlignment="1">
      <alignment horizontal="center" vertical="center" wrapText="1"/>
    </xf>
    <xf numFmtId="0" fontId="45" fillId="8" borderId="0" xfId="3" applyFont="1" applyFill="1" applyBorder="1" applyAlignment="1">
      <alignment horizontal="center" vertical="distributed"/>
    </xf>
    <xf numFmtId="0" fontId="45" fillId="8" borderId="0" xfId="3" applyFont="1" applyFill="1" applyBorder="1" applyAlignment="1">
      <alignment horizontal="left" vertical="distributed"/>
    </xf>
    <xf numFmtId="0" fontId="51" fillId="8" borderId="0" xfId="3" applyFont="1" applyFill="1" applyBorder="1" applyAlignment="1">
      <alignment horizontal="left" vertical="center" wrapText="1"/>
    </xf>
    <xf numFmtId="0" fontId="52" fillId="8" borderId="0" xfId="3" applyFont="1" applyFill="1" applyBorder="1" applyAlignment="1">
      <alignment horizontal="center" vertical="distributed" wrapText="1"/>
    </xf>
    <xf numFmtId="0" fontId="22" fillId="8" borderId="0" xfId="3" applyFont="1" applyFill="1" applyBorder="1" applyAlignment="1">
      <alignment horizontal="center" vertical="center" wrapText="1"/>
    </xf>
    <xf numFmtId="0" fontId="50" fillId="8" borderId="0" xfId="3" applyFont="1" applyFill="1" applyBorder="1" applyAlignment="1">
      <alignment horizontal="center" vertical="center" wrapText="1"/>
    </xf>
    <xf numFmtId="0" fontId="46" fillId="8" borderId="0" xfId="3" applyFont="1" applyFill="1" applyBorder="1" applyAlignment="1">
      <alignment horizontal="center" vertical="distributed"/>
    </xf>
    <xf numFmtId="0" fontId="50" fillId="8" borderId="0" xfId="3" applyFont="1" applyFill="1" applyBorder="1" applyAlignment="1">
      <alignment horizontal="center" wrapText="1"/>
    </xf>
    <xf numFmtId="0" fontId="45" fillId="8" borderId="0" xfId="3" applyFont="1" applyFill="1" applyBorder="1" applyAlignment="1">
      <alignment horizontal="center" textRotation="90" wrapText="1"/>
    </xf>
    <xf numFmtId="0" fontId="26" fillId="8" borderId="0" xfId="3" applyFont="1" applyFill="1" applyBorder="1" applyAlignment="1">
      <alignment horizontal="center" vertical="distributed" wrapText="1"/>
    </xf>
    <xf numFmtId="0" fontId="46" fillId="8" borderId="0" xfId="3" applyFont="1" applyFill="1" applyBorder="1" applyAlignment="1">
      <alignment horizontal="left" vertical="distributed"/>
    </xf>
    <xf numFmtId="0" fontId="47" fillId="8" borderId="0" xfId="3" applyFont="1" applyFill="1" applyBorder="1" applyAlignment="1">
      <alignment horizontal="left" vertical="distributed"/>
    </xf>
    <xf numFmtId="0" fontId="48" fillId="8" borderId="0" xfId="3" applyFont="1" applyFill="1" applyBorder="1" applyAlignment="1">
      <alignment horizontal="center" vertical="distributed"/>
    </xf>
  </cellXfs>
  <cellStyles count="6">
    <cellStyle name="Денежный 2" xfId="2"/>
    <cellStyle name="Обычный" xfId="0" builtinId="0"/>
    <cellStyle name="Обычный 2" xfId="3"/>
    <cellStyle name="Обычный 2 2" xfId="5"/>
    <cellStyle name="Обычный 3" xfId="4"/>
    <cellStyle name="Обычный 4" xfId="1"/>
  </cellStyles>
  <dxfs count="31">
    <dxf>
      <font>
        <color theme="0"/>
      </font>
    </dxf>
    <dxf>
      <font>
        <color theme="0"/>
      </font>
    </dxf>
    <dxf>
      <font>
        <color rgb="FF92D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ont>
        <color theme="0"/>
      </font>
    </dxf>
    <dxf>
      <font>
        <color rgb="FF92D050"/>
      </font>
    </dxf>
    <dxf>
      <font>
        <color theme="0"/>
      </font>
    </dxf>
    <dxf>
      <font>
        <color rgb="FF92D050"/>
      </font>
    </dxf>
    <dxf>
      <font>
        <color theme="0"/>
      </font>
    </dxf>
    <dxf>
      <font>
        <color rgb="FF92D050"/>
      </font>
    </dxf>
    <dxf>
      <font>
        <color theme="0"/>
      </font>
    </dxf>
    <dxf>
      <font>
        <color rgb="FF92D050"/>
      </font>
    </dxf>
    <dxf>
      <font>
        <color theme="0"/>
      </font>
    </dxf>
    <dxf>
      <font>
        <color rgb="FF92D050"/>
      </font>
    </dxf>
  </dxfs>
  <tableStyles count="0" defaultTableStyle="TableStyleMedium2" defaultPivotStyle="PivotStyleMedium9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81642</xdr:colOff>
      <xdr:row>78</xdr:row>
      <xdr:rowOff>68036</xdr:rowOff>
    </xdr:from>
    <xdr:to>
      <xdr:col>59</xdr:col>
      <xdr:colOff>13606</xdr:colOff>
      <xdr:row>82</xdr:row>
      <xdr:rowOff>149679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57856" y="15403286"/>
          <a:ext cx="4626429" cy="85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4</xdr:col>
      <xdr:colOff>130024</xdr:colOff>
      <xdr:row>8</xdr:row>
      <xdr:rowOff>184453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679" y="381000"/>
          <a:ext cx="2973916" cy="144991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9;&#1055;%2049.02.01%202016-2017(3&#1085;&#1072;%20&#1073;&#1072;&#1079;&#1077;%2011&#1082;&#1083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УП"/>
      <sheetName val="СВОдные данные по бюджету "/>
      <sheetName val="Пояснительная записка"/>
      <sheetName val="Сводный бюджет"/>
      <sheetName val="Учебный план"/>
      <sheetName val="График 1"/>
      <sheetName val="График 2"/>
      <sheetName val="График 3"/>
      <sheetName val="Самостоятельная работа"/>
      <sheetName val="вариативная часть"/>
      <sheetName val="ФГОС СПО-3"/>
    </sheetNames>
    <sheetDataSet>
      <sheetData sheetId="0"/>
      <sheetData sheetId="1"/>
      <sheetData sheetId="2"/>
      <sheetData sheetId="3"/>
      <sheetData sheetId="4">
        <row r="5">
          <cell r="C5" t="str">
            <v>Директор ГБОУ СПО МО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J80"/>
  <sheetViews>
    <sheetView tabSelected="1" zoomScale="70" zoomScaleNormal="70" workbookViewId="0">
      <selection activeCell="D12" sqref="D12"/>
    </sheetView>
  </sheetViews>
  <sheetFormatPr defaultRowHeight="15"/>
  <cols>
    <col min="1" max="1" width="2.140625" customWidth="1"/>
    <col min="3" max="4" width="16.7109375" customWidth="1"/>
    <col min="6" max="6" width="6.85546875" customWidth="1"/>
    <col min="7" max="7" width="3.85546875" customWidth="1"/>
    <col min="8" max="48" width="3.28515625" customWidth="1"/>
    <col min="49" max="49" width="5.140625" customWidth="1"/>
    <col min="50" max="60" width="3.28515625" customWidth="1"/>
    <col min="61" max="62" width="7.7109375" customWidth="1"/>
  </cols>
  <sheetData>
    <row r="3" spans="2:61" ht="15.75">
      <c r="B3" s="223" t="s">
        <v>42</v>
      </c>
      <c r="C3" s="223"/>
      <c r="D3" s="223"/>
      <c r="E3" s="22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7"/>
      <c r="BB3" s="17"/>
      <c r="BC3" s="17"/>
      <c r="BD3" s="2"/>
      <c r="BE3" s="1"/>
      <c r="BF3" s="18"/>
      <c r="BG3" s="18"/>
      <c r="BH3" s="18"/>
      <c r="BI3" s="18"/>
    </row>
    <row r="4" spans="2:61" ht="15.75">
      <c r="B4" s="224" t="s">
        <v>138</v>
      </c>
      <c r="C4" s="224"/>
      <c r="D4" s="224"/>
      <c r="E4" s="224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17"/>
      <c r="BB4" s="17"/>
      <c r="BC4" s="17"/>
      <c r="BD4" s="3"/>
      <c r="BE4" s="1"/>
      <c r="BF4" s="18"/>
      <c r="BG4" s="18"/>
      <c r="BH4" s="18"/>
      <c r="BI4" s="18"/>
    </row>
    <row r="5" spans="2:61" ht="15.75">
      <c r="B5" s="225" t="s">
        <v>139</v>
      </c>
      <c r="C5" s="225"/>
      <c r="D5" s="225"/>
      <c r="E5" s="225"/>
      <c r="F5" s="14"/>
      <c r="G5" s="14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1"/>
      <c r="BB5" s="1"/>
      <c r="BC5" s="1"/>
      <c r="BD5" s="2"/>
      <c r="BE5" s="1"/>
      <c r="BF5" s="18"/>
      <c r="BG5" s="18"/>
      <c r="BH5" s="18"/>
      <c r="BI5" s="18"/>
    </row>
    <row r="6" spans="2:61" ht="15.75">
      <c r="B6" s="225" t="s">
        <v>147</v>
      </c>
      <c r="C6" s="225"/>
      <c r="D6" s="225"/>
      <c r="E6" s="22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1"/>
      <c r="BB6" s="1"/>
      <c r="BC6" s="1"/>
      <c r="BD6" s="2"/>
      <c r="BE6" s="1"/>
      <c r="BF6" s="18"/>
      <c r="BG6" s="18"/>
      <c r="BH6" s="18"/>
      <c r="BI6" s="18"/>
    </row>
    <row r="7" spans="2:61" ht="18.7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27" t="s">
        <v>43</v>
      </c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</row>
    <row r="8" spans="2:61" ht="15.7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228" t="s">
        <v>44</v>
      </c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</row>
    <row r="9" spans="2:61" ht="15.7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29" t="s">
        <v>137</v>
      </c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</row>
    <row r="10" spans="2:6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30" t="s">
        <v>45</v>
      </c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9"/>
      <c r="BI10" s="4"/>
    </row>
    <row r="11" spans="2:61" ht="18.7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27" t="s">
        <v>46</v>
      </c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</row>
    <row r="12" spans="2:6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31" t="s">
        <v>47</v>
      </c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10"/>
      <c r="BI12" s="5"/>
    </row>
    <row r="13" spans="2:6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6"/>
      <c r="AN13" s="5"/>
      <c r="AO13" s="5"/>
      <c r="AP13" s="5"/>
      <c r="AQ13" s="5"/>
      <c r="AR13" s="5"/>
      <c r="AS13" s="7" t="s">
        <v>48</v>
      </c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10"/>
      <c r="BI13" s="5"/>
    </row>
    <row r="14" spans="2:6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37"/>
      <c r="AN14" s="5"/>
      <c r="AO14" s="5"/>
      <c r="AP14" s="5"/>
      <c r="AQ14" s="5"/>
      <c r="AR14" s="5"/>
      <c r="AS14" s="7" t="s">
        <v>49</v>
      </c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10"/>
      <c r="BI14" s="5"/>
    </row>
    <row r="15" spans="2:6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6"/>
      <c r="AN15" s="5"/>
      <c r="AO15" s="5"/>
      <c r="AP15" s="5"/>
      <c r="AQ15" s="5"/>
      <c r="AR15" s="5"/>
      <c r="AS15" s="7" t="s">
        <v>140</v>
      </c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10"/>
      <c r="BI15" s="5"/>
    </row>
    <row r="16" spans="2:6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37"/>
      <c r="AN16" s="5"/>
      <c r="AO16" s="5"/>
      <c r="AP16" s="5"/>
      <c r="AQ16" s="5"/>
      <c r="AR16" s="5"/>
      <c r="AS16" s="7" t="s">
        <v>50</v>
      </c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10"/>
      <c r="BI16" s="13"/>
    </row>
    <row r="17" spans="2:62" ht="18">
      <c r="B17" s="232" t="s">
        <v>148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</row>
    <row r="18" spans="2:62" ht="15.75" thickBo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1"/>
      <c r="BI18" s="28"/>
      <c r="BJ18" s="40"/>
    </row>
    <row r="19" spans="2:62">
      <c r="B19" s="233" t="s">
        <v>14</v>
      </c>
      <c r="C19" s="236" t="s">
        <v>15</v>
      </c>
      <c r="D19" s="237"/>
      <c r="E19" s="242" t="s">
        <v>51</v>
      </c>
      <c r="F19" s="42"/>
      <c r="G19" s="43"/>
      <c r="H19" s="245" t="s">
        <v>0</v>
      </c>
      <c r="I19" s="245"/>
      <c r="J19" s="245"/>
      <c r="K19" s="29"/>
      <c r="L19" s="245" t="s">
        <v>1</v>
      </c>
      <c r="M19" s="245"/>
      <c r="N19" s="245"/>
      <c r="O19" s="245"/>
      <c r="P19" s="29"/>
      <c r="Q19" s="245" t="s">
        <v>2</v>
      </c>
      <c r="R19" s="245"/>
      <c r="S19" s="245"/>
      <c r="T19" s="29"/>
      <c r="U19" s="245" t="s">
        <v>3</v>
      </c>
      <c r="V19" s="245"/>
      <c r="W19" s="245"/>
      <c r="X19" s="29"/>
      <c r="Y19" s="245" t="s">
        <v>4</v>
      </c>
      <c r="Z19" s="245"/>
      <c r="AA19" s="245"/>
      <c r="AB19" s="245"/>
      <c r="AC19" s="29"/>
      <c r="AD19" s="245" t="s">
        <v>5</v>
      </c>
      <c r="AE19" s="245"/>
      <c r="AF19" s="245"/>
      <c r="AG19" s="29"/>
      <c r="AH19" s="245" t="s">
        <v>6</v>
      </c>
      <c r="AI19" s="245"/>
      <c r="AJ19" s="245"/>
      <c r="AK19" s="29"/>
      <c r="AL19" s="245" t="s">
        <v>7</v>
      </c>
      <c r="AM19" s="245"/>
      <c r="AN19" s="245"/>
      <c r="AO19" s="245"/>
      <c r="AP19" s="29"/>
      <c r="AQ19" s="245" t="s">
        <v>8</v>
      </c>
      <c r="AR19" s="245"/>
      <c r="AS19" s="245"/>
      <c r="AT19" s="29"/>
      <c r="AU19" s="245" t="s">
        <v>9</v>
      </c>
      <c r="AV19" s="245"/>
      <c r="AW19" s="245"/>
      <c r="AX19" s="29"/>
      <c r="AY19" s="245" t="s">
        <v>10</v>
      </c>
      <c r="AZ19" s="245"/>
      <c r="BA19" s="245"/>
      <c r="BB19" s="245"/>
      <c r="BC19" s="29"/>
      <c r="BD19" s="245" t="s">
        <v>11</v>
      </c>
      <c r="BE19" s="245"/>
      <c r="BF19" s="245"/>
      <c r="BG19" s="30"/>
      <c r="BH19" s="11"/>
      <c r="BI19" s="246" t="s">
        <v>52</v>
      </c>
      <c r="BJ19" s="246" t="s">
        <v>53</v>
      </c>
    </row>
    <row r="20" spans="2:62">
      <c r="B20" s="234"/>
      <c r="C20" s="238"/>
      <c r="D20" s="239"/>
      <c r="E20" s="243"/>
      <c r="F20" s="21" t="s">
        <v>59</v>
      </c>
      <c r="G20" s="22">
        <v>1</v>
      </c>
      <c r="H20" s="23">
        <v>9</v>
      </c>
      <c r="I20" s="15">
        <v>16</v>
      </c>
      <c r="J20" s="15">
        <v>23</v>
      </c>
      <c r="K20" s="15">
        <v>30</v>
      </c>
      <c r="L20" s="15">
        <v>6</v>
      </c>
      <c r="M20" s="15">
        <v>13</v>
      </c>
      <c r="N20" s="15">
        <v>20</v>
      </c>
      <c r="O20" s="15">
        <v>27</v>
      </c>
      <c r="P20" s="23">
        <v>3</v>
      </c>
      <c r="Q20" s="15">
        <v>10</v>
      </c>
      <c r="R20" s="15">
        <v>17</v>
      </c>
      <c r="S20" s="15">
        <v>24</v>
      </c>
      <c r="T20" s="23">
        <v>1</v>
      </c>
      <c r="U20" s="15">
        <v>8</v>
      </c>
      <c r="V20" s="15">
        <v>15</v>
      </c>
      <c r="W20" s="15">
        <v>22</v>
      </c>
      <c r="X20" s="15">
        <v>29</v>
      </c>
      <c r="Y20" s="16">
        <v>5</v>
      </c>
      <c r="Z20" s="15">
        <v>12</v>
      </c>
      <c r="AA20" s="15">
        <v>19</v>
      </c>
      <c r="AB20" s="15">
        <v>26</v>
      </c>
      <c r="AC20" s="23">
        <v>2</v>
      </c>
      <c r="AD20" s="15">
        <v>9</v>
      </c>
      <c r="AE20" s="15">
        <v>16</v>
      </c>
      <c r="AF20" s="16">
        <v>23</v>
      </c>
      <c r="AG20" s="23">
        <v>2</v>
      </c>
      <c r="AH20" s="15">
        <v>9</v>
      </c>
      <c r="AI20" s="15">
        <v>16</v>
      </c>
      <c r="AJ20" s="15">
        <v>23</v>
      </c>
      <c r="AK20" s="15">
        <v>30</v>
      </c>
      <c r="AL20" s="15">
        <v>6</v>
      </c>
      <c r="AM20" s="15">
        <v>13</v>
      </c>
      <c r="AN20" s="15">
        <v>20</v>
      </c>
      <c r="AO20" s="15">
        <v>27</v>
      </c>
      <c r="AP20" s="23">
        <v>4</v>
      </c>
      <c r="AQ20" s="15">
        <v>11</v>
      </c>
      <c r="AR20" s="15">
        <v>18</v>
      </c>
      <c r="AS20" s="15">
        <v>25</v>
      </c>
      <c r="AT20" s="15">
        <v>1</v>
      </c>
      <c r="AU20" s="15">
        <v>8</v>
      </c>
      <c r="AV20" s="15">
        <v>15</v>
      </c>
      <c r="AW20" s="15">
        <v>22</v>
      </c>
      <c r="AX20" s="23">
        <v>29</v>
      </c>
      <c r="AY20" s="22">
        <v>6</v>
      </c>
      <c r="AZ20" s="23">
        <v>13</v>
      </c>
      <c r="BA20" s="23">
        <v>20</v>
      </c>
      <c r="BB20" s="23">
        <v>27</v>
      </c>
      <c r="BC20" s="23">
        <v>3</v>
      </c>
      <c r="BD20" s="23">
        <v>10</v>
      </c>
      <c r="BE20" s="23">
        <v>17</v>
      </c>
      <c r="BF20" s="23">
        <v>24</v>
      </c>
      <c r="BG20" s="15">
        <v>28</v>
      </c>
      <c r="BH20" s="12"/>
      <c r="BI20" s="247"/>
      <c r="BJ20" s="247"/>
    </row>
    <row r="21" spans="2:62">
      <c r="B21" s="234"/>
      <c r="C21" s="238"/>
      <c r="D21" s="239"/>
      <c r="E21" s="243"/>
      <c r="F21" s="34" t="s">
        <v>60</v>
      </c>
      <c r="G21" s="38">
        <v>2</v>
      </c>
      <c r="H21" s="26">
        <v>10</v>
      </c>
      <c r="I21" s="25">
        <v>17</v>
      </c>
      <c r="J21" s="25">
        <v>24</v>
      </c>
      <c r="K21" s="25">
        <v>31</v>
      </c>
      <c r="L21" s="25">
        <v>7</v>
      </c>
      <c r="M21" s="25">
        <v>14</v>
      </c>
      <c r="N21" s="25">
        <v>21</v>
      </c>
      <c r="O21" s="25">
        <v>28</v>
      </c>
      <c r="P21" s="26">
        <v>4</v>
      </c>
      <c r="Q21" s="25">
        <v>11</v>
      </c>
      <c r="R21" s="25">
        <v>18</v>
      </c>
      <c r="S21" s="25">
        <v>25</v>
      </c>
      <c r="T21" s="26">
        <v>2</v>
      </c>
      <c r="U21" s="25">
        <v>9</v>
      </c>
      <c r="V21" s="25">
        <v>16</v>
      </c>
      <c r="W21" s="25">
        <v>23</v>
      </c>
      <c r="X21" s="25">
        <v>30</v>
      </c>
      <c r="Y21" s="27">
        <v>6</v>
      </c>
      <c r="Z21" s="25">
        <v>13</v>
      </c>
      <c r="AA21" s="25">
        <v>20</v>
      </c>
      <c r="AB21" s="25">
        <v>27</v>
      </c>
      <c r="AC21" s="26">
        <v>3</v>
      </c>
      <c r="AD21" s="25">
        <v>10</v>
      </c>
      <c r="AE21" s="25">
        <v>17</v>
      </c>
      <c r="AF21" s="25">
        <v>24</v>
      </c>
      <c r="AG21" s="26">
        <v>3</v>
      </c>
      <c r="AH21" s="25">
        <v>10</v>
      </c>
      <c r="AI21" s="25">
        <v>17</v>
      </c>
      <c r="AJ21" s="25">
        <v>24</v>
      </c>
      <c r="AK21" s="25">
        <v>31</v>
      </c>
      <c r="AL21" s="25">
        <v>7</v>
      </c>
      <c r="AM21" s="25">
        <v>14</v>
      </c>
      <c r="AN21" s="25">
        <v>21</v>
      </c>
      <c r="AO21" s="25">
        <v>28</v>
      </c>
      <c r="AP21" s="26">
        <v>5</v>
      </c>
      <c r="AQ21" s="25">
        <v>12</v>
      </c>
      <c r="AR21" s="25">
        <v>19</v>
      </c>
      <c r="AS21" s="25">
        <v>26</v>
      </c>
      <c r="AT21" s="25">
        <v>2</v>
      </c>
      <c r="AU21" s="25">
        <v>9</v>
      </c>
      <c r="AV21" s="25">
        <v>16</v>
      </c>
      <c r="AW21" s="25">
        <v>23</v>
      </c>
      <c r="AX21" s="25">
        <v>30</v>
      </c>
      <c r="AY21" s="38">
        <v>7</v>
      </c>
      <c r="AZ21" s="26">
        <v>14</v>
      </c>
      <c r="BA21" s="26">
        <v>21</v>
      </c>
      <c r="BB21" s="26">
        <v>28</v>
      </c>
      <c r="BC21" s="26">
        <v>4</v>
      </c>
      <c r="BD21" s="26">
        <v>11</v>
      </c>
      <c r="BE21" s="26">
        <v>18</v>
      </c>
      <c r="BF21" s="26">
        <v>25</v>
      </c>
      <c r="BG21" s="26">
        <v>30</v>
      </c>
      <c r="BH21" s="12"/>
      <c r="BI21" s="247"/>
      <c r="BJ21" s="247"/>
    </row>
    <row r="22" spans="2:62">
      <c r="B22" s="234"/>
      <c r="C22" s="238"/>
      <c r="D22" s="239"/>
      <c r="E22" s="243"/>
      <c r="F22" s="19" t="s">
        <v>54</v>
      </c>
      <c r="G22" s="39">
        <v>3</v>
      </c>
      <c r="H22" s="23">
        <v>11</v>
      </c>
      <c r="I22" s="23">
        <v>18</v>
      </c>
      <c r="J22" s="15">
        <v>25</v>
      </c>
      <c r="K22" s="15">
        <v>1</v>
      </c>
      <c r="L22" s="15">
        <v>8</v>
      </c>
      <c r="M22" s="15">
        <v>15</v>
      </c>
      <c r="N22" s="15">
        <v>22</v>
      </c>
      <c r="O22" s="15">
        <v>29</v>
      </c>
      <c r="P22" s="24">
        <v>5</v>
      </c>
      <c r="Q22" s="15">
        <v>12</v>
      </c>
      <c r="R22" s="15">
        <v>19</v>
      </c>
      <c r="S22" s="15">
        <v>26</v>
      </c>
      <c r="T22" s="23">
        <v>3</v>
      </c>
      <c r="U22" s="15">
        <v>10</v>
      </c>
      <c r="V22" s="15">
        <v>17</v>
      </c>
      <c r="W22" s="15">
        <v>24</v>
      </c>
      <c r="X22" s="16">
        <v>31</v>
      </c>
      <c r="Y22" s="16">
        <v>7</v>
      </c>
      <c r="Z22" s="15">
        <v>14</v>
      </c>
      <c r="AA22" s="15">
        <v>21</v>
      </c>
      <c r="AB22" s="15">
        <v>28</v>
      </c>
      <c r="AC22" s="23">
        <v>4</v>
      </c>
      <c r="AD22" s="15">
        <v>11</v>
      </c>
      <c r="AE22" s="15">
        <v>18</v>
      </c>
      <c r="AF22" s="15">
        <v>25</v>
      </c>
      <c r="AG22" s="23">
        <v>4</v>
      </c>
      <c r="AH22" s="15">
        <v>11</v>
      </c>
      <c r="AI22" s="15">
        <v>18</v>
      </c>
      <c r="AJ22" s="15">
        <v>25</v>
      </c>
      <c r="AK22" s="15">
        <v>1</v>
      </c>
      <c r="AL22" s="15">
        <v>8</v>
      </c>
      <c r="AM22" s="15">
        <v>15</v>
      </c>
      <c r="AN22" s="15">
        <v>22</v>
      </c>
      <c r="AO22" s="15">
        <v>29</v>
      </c>
      <c r="AP22" s="23">
        <v>6</v>
      </c>
      <c r="AQ22" s="15">
        <v>13</v>
      </c>
      <c r="AR22" s="15">
        <v>20</v>
      </c>
      <c r="AS22" s="15">
        <v>27</v>
      </c>
      <c r="AT22" s="15">
        <v>3</v>
      </c>
      <c r="AU22" s="15">
        <v>10</v>
      </c>
      <c r="AV22" s="15">
        <v>17</v>
      </c>
      <c r="AW22" s="15">
        <v>24</v>
      </c>
      <c r="AX22" s="15">
        <v>1</v>
      </c>
      <c r="AY22" s="192">
        <v>8</v>
      </c>
      <c r="AZ22" s="193">
        <v>15</v>
      </c>
      <c r="BA22" s="193">
        <v>22</v>
      </c>
      <c r="BB22" s="193">
        <v>29</v>
      </c>
      <c r="BC22" s="193">
        <v>5</v>
      </c>
      <c r="BD22" s="193">
        <v>12</v>
      </c>
      <c r="BE22" s="193">
        <v>19</v>
      </c>
      <c r="BF22" s="193">
        <v>26</v>
      </c>
      <c r="BG22" s="23">
        <v>31</v>
      </c>
      <c r="BH22" s="12"/>
      <c r="BI22" s="247"/>
      <c r="BJ22" s="247"/>
    </row>
    <row r="23" spans="2:62">
      <c r="B23" s="234"/>
      <c r="C23" s="238"/>
      <c r="D23" s="239"/>
      <c r="E23" s="243"/>
      <c r="F23" s="21" t="s">
        <v>55</v>
      </c>
      <c r="G23" s="15">
        <v>4</v>
      </c>
      <c r="H23" s="15">
        <v>12</v>
      </c>
      <c r="I23" s="15">
        <v>19</v>
      </c>
      <c r="J23" s="15">
        <v>26</v>
      </c>
      <c r="K23" s="15">
        <v>2</v>
      </c>
      <c r="L23" s="15">
        <v>9</v>
      </c>
      <c r="M23" s="15">
        <v>16</v>
      </c>
      <c r="N23" s="15">
        <v>23</v>
      </c>
      <c r="O23" s="15">
        <v>30</v>
      </c>
      <c r="P23" s="15">
        <v>6</v>
      </c>
      <c r="Q23" s="15">
        <v>13</v>
      </c>
      <c r="R23" s="15">
        <v>20</v>
      </c>
      <c r="S23" s="15">
        <v>27</v>
      </c>
      <c r="T23" s="15">
        <v>4</v>
      </c>
      <c r="U23" s="15">
        <v>11</v>
      </c>
      <c r="V23" s="15">
        <v>18</v>
      </c>
      <c r="W23" s="15">
        <v>25</v>
      </c>
      <c r="X23" s="16">
        <v>1</v>
      </c>
      <c r="Y23" s="16">
        <v>8</v>
      </c>
      <c r="Z23" s="15">
        <v>15</v>
      </c>
      <c r="AA23" s="15">
        <v>22</v>
      </c>
      <c r="AB23" s="15">
        <v>29</v>
      </c>
      <c r="AC23" s="15">
        <v>5</v>
      </c>
      <c r="AD23" s="15">
        <v>12</v>
      </c>
      <c r="AE23" s="15">
        <v>19</v>
      </c>
      <c r="AF23" s="15">
        <v>26</v>
      </c>
      <c r="AG23" s="15">
        <v>5</v>
      </c>
      <c r="AH23" s="15">
        <v>12</v>
      </c>
      <c r="AI23" s="15">
        <v>19</v>
      </c>
      <c r="AJ23" s="15">
        <v>26</v>
      </c>
      <c r="AK23" s="15">
        <v>2</v>
      </c>
      <c r="AL23" s="15">
        <v>9</v>
      </c>
      <c r="AM23" s="15">
        <v>16</v>
      </c>
      <c r="AN23" s="15">
        <v>23</v>
      </c>
      <c r="AO23" s="15">
        <v>30</v>
      </c>
      <c r="AP23" s="15">
        <v>7</v>
      </c>
      <c r="AQ23" s="15">
        <v>14</v>
      </c>
      <c r="AR23" s="15">
        <v>21</v>
      </c>
      <c r="AS23" s="15">
        <v>28</v>
      </c>
      <c r="AT23" s="15">
        <v>4</v>
      </c>
      <c r="AU23" s="15">
        <v>11</v>
      </c>
      <c r="AV23" s="15">
        <v>18</v>
      </c>
      <c r="AW23" s="31">
        <v>25</v>
      </c>
      <c r="AX23" s="190">
        <v>2</v>
      </c>
      <c r="AY23" s="22">
        <v>9</v>
      </c>
      <c r="AZ23" s="23">
        <v>16</v>
      </c>
      <c r="BA23" s="23">
        <v>23</v>
      </c>
      <c r="BB23" s="23">
        <v>30</v>
      </c>
      <c r="BC23" s="23">
        <v>6</v>
      </c>
      <c r="BD23" s="23">
        <v>13</v>
      </c>
      <c r="BE23" s="23">
        <v>20</v>
      </c>
      <c r="BF23" s="23">
        <v>27</v>
      </c>
      <c r="BG23" s="23">
        <v>1</v>
      </c>
      <c r="BH23" s="12"/>
      <c r="BI23" s="247"/>
      <c r="BJ23" s="247"/>
    </row>
    <row r="24" spans="2:62">
      <c r="B24" s="234"/>
      <c r="C24" s="238"/>
      <c r="D24" s="239"/>
      <c r="E24" s="243"/>
      <c r="F24" s="21" t="s">
        <v>56</v>
      </c>
      <c r="G24" s="23">
        <v>6</v>
      </c>
      <c r="H24" s="15">
        <v>13</v>
      </c>
      <c r="I24" s="15">
        <v>20</v>
      </c>
      <c r="J24" s="15">
        <v>27</v>
      </c>
      <c r="K24" s="15">
        <v>3</v>
      </c>
      <c r="L24" s="15">
        <v>10</v>
      </c>
      <c r="M24" s="15">
        <v>17</v>
      </c>
      <c r="N24" s="15">
        <v>24</v>
      </c>
      <c r="O24" s="15">
        <v>31</v>
      </c>
      <c r="P24" s="15">
        <v>7</v>
      </c>
      <c r="Q24" s="15">
        <v>14</v>
      </c>
      <c r="R24" s="15">
        <v>21</v>
      </c>
      <c r="S24" s="15">
        <v>28</v>
      </c>
      <c r="T24" s="15">
        <v>5</v>
      </c>
      <c r="U24" s="15">
        <v>12</v>
      </c>
      <c r="V24" s="15">
        <v>19</v>
      </c>
      <c r="W24" s="15">
        <v>26</v>
      </c>
      <c r="X24" s="16">
        <v>2</v>
      </c>
      <c r="Y24" s="15">
        <v>9</v>
      </c>
      <c r="Z24" s="15">
        <v>16</v>
      </c>
      <c r="AA24" s="15">
        <v>23</v>
      </c>
      <c r="AB24" s="15">
        <v>30</v>
      </c>
      <c r="AC24" s="15">
        <v>6</v>
      </c>
      <c r="AD24" s="15">
        <v>13</v>
      </c>
      <c r="AE24" s="15">
        <v>20</v>
      </c>
      <c r="AF24" s="15">
        <v>27</v>
      </c>
      <c r="AG24" s="15">
        <v>6</v>
      </c>
      <c r="AH24" s="15">
        <v>13</v>
      </c>
      <c r="AI24" s="15">
        <v>20</v>
      </c>
      <c r="AJ24" s="15">
        <v>27</v>
      </c>
      <c r="AK24" s="15">
        <v>3</v>
      </c>
      <c r="AL24" s="15">
        <v>10</v>
      </c>
      <c r="AM24" s="15">
        <v>17</v>
      </c>
      <c r="AN24" s="15">
        <v>24</v>
      </c>
      <c r="AO24" s="24">
        <v>1</v>
      </c>
      <c r="AP24" s="15">
        <v>8</v>
      </c>
      <c r="AQ24" s="15">
        <v>15</v>
      </c>
      <c r="AR24" s="15">
        <v>22</v>
      </c>
      <c r="AS24" s="15">
        <v>29</v>
      </c>
      <c r="AT24" s="15">
        <v>5</v>
      </c>
      <c r="AU24" s="16">
        <v>12</v>
      </c>
      <c r="AV24" s="15">
        <v>19</v>
      </c>
      <c r="AW24" s="31">
        <v>26</v>
      </c>
      <c r="AX24" s="191">
        <v>3</v>
      </c>
      <c r="AY24" s="20">
        <v>10</v>
      </c>
      <c r="AZ24" s="15">
        <v>17</v>
      </c>
      <c r="BA24" s="15">
        <v>24</v>
      </c>
      <c r="BB24" s="15">
        <v>31</v>
      </c>
      <c r="BC24" s="15">
        <v>7</v>
      </c>
      <c r="BD24" s="15">
        <v>14</v>
      </c>
      <c r="BE24" s="15">
        <v>21</v>
      </c>
      <c r="BF24" s="15">
        <v>28</v>
      </c>
      <c r="BG24" s="23">
        <v>2</v>
      </c>
      <c r="BH24" s="12"/>
      <c r="BI24" s="247"/>
      <c r="BJ24" s="247"/>
    </row>
    <row r="25" spans="2:62">
      <c r="B25" s="234"/>
      <c r="C25" s="238"/>
      <c r="D25" s="239"/>
      <c r="E25" s="243"/>
      <c r="F25" s="21" t="s">
        <v>57</v>
      </c>
      <c r="G25" s="23">
        <v>7</v>
      </c>
      <c r="H25" s="15">
        <v>14</v>
      </c>
      <c r="I25" s="15">
        <v>21</v>
      </c>
      <c r="J25" s="15">
        <v>28</v>
      </c>
      <c r="K25" s="15">
        <v>4</v>
      </c>
      <c r="L25" s="15">
        <v>11</v>
      </c>
      <c r="M25" s="15">
        <v>18</v>
      </c>
      <c r="N25" s="15">
        <v>25</v>
      </c>
      <c r="O25" s="23">
        <v>1</v>
      </c>
      <c r="P25" s="15">
        <v>8</v>
      </c>
      <c r="Q25" s="15">
        <v>15</v>
      </c>
      <c r="R25" s="15">
        <v>22</v>
      </c>
      <c r="S25" s="15">
        <v>29</v>
      </c>
      <c r="T25" s="15">
        <v>6</v>
      </c>
      <c r="U25" s="15">
        <v>13</v>
      </c>
      <c r="V25" s="15">
        <v>20</v>
      </c>
      <c r="W25" s="15">
        <v>27</v>
      </c>
      <c r="X25" s="16">
        <v>3</v>
      </c>
      <c r="Y25" s="15">
        <v>10</v>
      </c>
      <c r="Z25" s="15">
        <v>17</v>
      </c>
      <c r="AA25" s="15">
        <v>24</v>
      </c>
      <c r="AB25" s="15">
        <v>31</v>
      </c>
      <c r="AC25" s="15">
        <v>7</v>
      </c>
      <c r="AD25" s="15">
        <v>14</v>
      </c>
      <c r="AE25" s="15">
        <v>21</v>
      </c>
      <c r="AF25" s="15">
        <v>28</v>
      </c>
      <c r="AG25" s="15">
        <v>7</v>
      </c>
      <c r="AH25" s="15">
        <v>14</v>
      </c>
      <c r="AI25" s="15">
        <v>21</v>
      </c>
      <c r="AJ25" s="15">
        <v>28</v>
      </c>
      <c r="AK25" s="15">
        <v>4</v>
      </c>
      <c r="AL25" s="15">
        <v>11</v>
      </c>
      <c r="AM25" s="15">
        <v>18</v>
      </c>
      <c r="AN25" s="15">
        <v>25</v>
      </c>
      <c r="AO25" s="23">
        <v>2</v>
      </c>
      <c r="AP25" s="16">
        <v>9</v>
      </c>
      <c r="AQ25" s="15">
        <v>16</v>
      </c>
      <c r="AR25" s="15">
        <v>23</v>
      </c>
      <c r="AS25" s="15">
        <v>30</v>
      </c>
      <c r="AT25" s="15">
        <v>6</v>
      </c>
      <c r="AU25" s="15">
        <v>13</v>
      </c>
      <c r="AV25" s="15">
        <v>20</v>
      </c>
      <c r="AW25" s="31">
        <v>27</v>
      </c>
      <c r="AX25" s="191">
        <v>4</v>
      </c>
      <c r="AY25" s="22">
        <v>11</v>
      </c>
      <c r="AZ25" s="23">
        <v>18</v>
      </c>
      <c r="BA25" s="23">
        <v>25</v>
      </c>
      <c r="BB25" s="23">
        <v>1</v>
      </c>
      <c r="BC25" s="23">
        <v>8</v>
      </c>
      <c r="BD25" s="23">
        <v>15</v>
      </c>
      <c r="BE25" s="23">
        <v>22</v>
      </c>
      <c r="BF25" s="23">
        <v>30</v>
      </c>
      <c r="BG25" s="23">
        <v>3</v>
      </c>
      <c r="BH25" s="12"/>
      <c r="BI25" s="247"/>
      <c r="BJ25" s="247"/>
    </row>
    <row r="26" spans="2:62">
      <c r="B26" s="234"/>
      <c r="C26" s="238"/>
      <c r="D26" s="239"/>
      <c r="E26" s="243"/>
      <c r="F26" s="21" t="s">
        <v>58</v>
      </c>
      <c r="G26" s="23">
        <v>8</v>
      </c>
      <c r="H26" s="15">
        <v>15</v>
      </c>
      <c r="I26" s="15">
        <v>22</v>
      </c>
      <c r="J26" s="15">
        <v>29</v>
      </c>
      <c r="K26" s="15">
        <v>5</v>
      </c>
      <c r="L26" s="15">
        <v>12</v>
      </c>
      <c r="M26" s="15">
        <v>19</v>
      </c>
      <c r="N26" s="15">
        <v>26</v>
      </c>
      <c r="O26" s="23">
        <v>2</v>
      </c>
      <c r="P26" s="15">
        <v>9</v>
      </c>
      <c r="Q26" s="15">
        <v>16</v>
      </c>
      <c r="R26" s="15">
        <v>23</v>
      </c>
      <c r="S26" s="15">
        <v>30</v>
      </c>
      <c r="T26" s="15">
        <v>7</v>
      </c>
      <c r="U26" s="15">
        <v>14</v>
      </c>
      <c r="V26" s="15">
        <v>21</v>
      </c>
      <c r="W26" s="15">
        <v>28</v>
      </c>
      <c r="X26" s="16">
        <v>4</v>
      </c>
      <c r="Y26" s="15">
        <v>11</v>
      </c>
      <c r="Z26" s="15">
        <v>18</v>
      </c>
      <c r="AA26" s="15">
        <v>25</v>
      </c>
      <c r="AB26" s="23">
        <v>1</v>
      </c>
      <c r="AC26" s="15">
        <v>8</v>
      </c>
      <c r="AD26" s="15">
        <v>15</v>
      </c>
      <c r="AE26" s="15">
        <v>22</v>
      </c>
      <c r="AF26" s="23">
        <v>1</v>
      </c>
      <c r="AG26" s="16">
        <v>8</v>
      </c>
      <c r="AH26" s="15">
        <v>15</v>
      </c>
      <c r="AI26" s="15">
        <v>22</v>
      </c>
      <c r="AJ26" s="15">
        <v>29</v>
      </c>
      <c r="AK26" s="15">
        <v>5</v>
      </c>
      <c r="AL26" s="15">
        <v>12</v>
      </c>
      <c r="AM26" s="15">
        <v>19</v>
      </c>
      <c r="AN26" s="15">
        <v>26</v>
      </c>
      <c r="AO26" s="23">
        <v>3</v>
      </c>
      <c r="AP26" s="15">
        <v>10</v>
      </c>
      <c r="AQ26" s="15">
        <v>17</v>
      </c>
      <c r="AR26" s="15">
        <v>24</v>
      </c>
      <c r="AS26" s="15">
        <v>31</v>
      </c>
      <c r="AT26" s="15">
        <v>7</v>
      </c>
      <c r="AU26" s="15">
        <v>14</v>
      </c>
      <c r="AV26" s="15">
        <v>21</v>
      </c>
      <c r="AW26" s="31">
        <v>28</v>
      </c>
      <c r="AX26" s="191">
        <v>5</v>
      </c>
      <c r="AY26" s="22">
        <v>12</v>
      </c>
      <c r="AZ26" s="23">
        <v>19</v>
      </c>
      <c r="BA26" s="23">
        <v>26</v>
      </c>
      <c r="BB26" s="23">
        <v>2</v>
      </c>
      <c r="BC26" s="23">
        <v>9</v>
      </c>
      <c r="BD26" s="23">
        <v>16</v>
      </c>
      <c r="BE26" s="23">
        <v>23</v>
      </c>
      <c r="BF26" s="23">
        <v>31</v>
      </c>
      <c r="BG26" s="23">
        <v>4</v>
      </c>
      <c r="BH26" s="12"/>
      <c r="BI26" s="247"/>
      <c r="BJ26" s="247"/>
    </row>
    <row r="27" spans="2:62">
      <c r="B27" s="234"/>
      <c r="C27" s="238"/>
      <c r="D27" s="239"/>
      <c r="E27" s="243"/>
      <c r="F27" s="44"/>
      <c r="G27" s="249" t="s">
        <v>61</v>
      </c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1"/>
      <c r="AY27" s="250"/>
      <c r="AZ27" s="250"/>
      <c r="BA27" s="250"/>
      <c r="BB27" s="250"/>
      <c r="BC27" s="250"/>
      <c r="BD27" s="250"/>
      <c r="BE27" s="250"/>
      <c r="BF27" s="250"/>
      <c r="BG27" s="252"/>
      <c r="BH27" s="45"/>
      <c r="BI27" s="247"/>
      <c r="BJ27" s="247"/>
    </row>
    <row r="28" spans="2:62">
      <c r="B28" s="234"/>
      <c r="C28" s="238"/>
      <c r="D28" s="239"/>
      <c r="E28" s="243"/>
      <c r="F28" s="46"/>
      <c r="G28" s="47">
        <v>35</v>
      </c>
      <c r="H28" s="48">
        <v>36</v>
      </c>
      <c r="I28" s="48">
        <v>37</v>
      </c>
      <c r="J28" s="48">
        <v>38</v>
      </c>
      <c r="K28" s="48">
        <v>39</v>
      </c>
      <c r="L28" s="48">
        <v>40</v>
      </c>
      <c r="M28" s="48">
        <v>41</v>
      </c>
      <c r="N28" s="49">
        <v>42</v>
      </c>
      <c r="O28" s="49">
        <v>43</v>
      </c>
      <c r="P28" s="49">
        <v>44</v>
      </c>
      <c r="Q28" s="49">
        <v>45</v>
      </c>
      <c r="R28" s="49">
        <v>46</v>
      </c>
      <c r="S28" s="49">
        <v>47</v>
      </c>
      <c r="T28" s="49">
        <v>48</v>
      </c>
      <c r="U28" s="49">
        <v>49</v>
      </c>
      <c r="V28" s="49">
        <v>50</v>
      </c>
      <c r="W28" s="49">
        <v>51</v>
      </c>
      <c r="X28" s="49">
        <v>52</v>
      </c>
      <c r="Y28" s="49">
        <v>1</v>
      </c>
      <c r="Z28" s="49">
        <v>2</v>
      </c>
      <c r="AA28" s="49">
        <v>3</v>
      </c>
      <c r="AB28" s="49">
        <v>4</v>
      </c>
      <c r="AC28" s="49">
        <v>5</v>
      </c>
      <c r="AD28" s="49">
        <v>6</v>
      </c>
      <c r="AE28" s="49">
        <v>7</v>
      </c>
      <c r="AF28" s="49">
        <v>8</v>
      </c>
      <c r="AG28" s="49">
        <v>9</v>
      </c>
      <c r="AH28" s="49">
        <v>10</v>
      </c>
      <c r="AI28" s="49">
        <v>11</v>
      </c>
      <c r="AJ28" s="48">
        <v>12</v>
      </c>
      <c r="AK28" s="48">
        <v>13</v>
      </c>
      <c r="AL28" s="48">
        <v>14</v>
      </c>
      <c r="AM28" s="48">
        <v>15</v>
      </c>
      <c r="AN28" s="49">
        <v>16</v>
      </c>
      <c r="AO28" s="48">
        <v>17</v>
      </c>
      <c r="AP28" s="48">
        <v>18</v>
      </c>
      <c r="AQ28" s="48">
        <v>19</v>
      </c>
      <c r="AR28" s="48">
        <v>20</v>
      </c>
      <c r="AS28" s="48">
        <v>21</v>
      </c>
      <c r="AT28" s="48">
        <v>22</v>
      </c>
      <c r="AU28" s="48">
        <v>23</v>
      </c>
      <c r="AV28" s="48">
        <v>24</v>
      </c>
      <c r="AW28" s="48">
        <v>25</v>
      </c>
      <c r="AX28" s="48">
        <v>26</v>
      </c>
      <c r="AY28" s="48">
        <v>27</v>
      </c>
      <c r="AZ28" s="48">
        <v>28</v>
      </c>
      <c r="BA28" s="48">
        <v>29</v>
      </c>
      <c r="BB28" s="48">
        <v>30</v>
      </c>
      <c r="BC28" s="48">
        <v>31</v>
      </c>
      <c r="BD28" s="48">
        <v>32</v>
      </c>
      <c r="BE28" s="48">
        <v>33</v>
      </c>
      <c r="BF28" s="48">
        <v>34</v>
      </c>
      <c r="BG28" s="50">
        <v>35</v>
      </c>
      <c r="BH28" s="51"/>
      <c r="BI28" s="247"/>
      <c r="BJ28" s="247"/>
    </row>
    <row r="29" spans="2:62">
      <c r="B29" s="234"/>
      <c r="C29" s="238"/>
      <c r="D29" s="239"/>
      <c r="E29" s="243"/>
      <c r="F29" s="46"/>
      <c r="G29" s="249" t="s">
        <v>62</v>
      </c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2"/>
      <c r="BH29" s="45"/>
      <c r="BI29" s="247"/>
      <c r="BJ29" s="247"/>
    </row>
    <row r="30" spans="2:62" ht="15.75" thickBot="1">
      <c r="B30" s="235"/>
      <c r="C30" s="240"/>
      <c r="D30" s="241"/>
      <c r="E30" s="244"/>
      <c r="F30" s="52"/>
      <c r="G30" s="53">
        <v>1</v>
      </c>
      <c r="H30" s="54">
        <v>2</v>
      </c>
      <c r="I30" s="54">
        <v>3</v>
      </c>
      <c r="J30" s="54">
        <v>4</v>
      </c>
      <c r="K30" s="54">
        <v>5</v>
      </c>
      <c r="L30" s="54">
        <v>6</v>
      </c>
      <c r="M30" s="54">
        <v>7</v>
      </c>
      <c r="N30" s="55">
        <v>8</v>
      </c>
      <c r="O30" s="55">
        <v>9</v>
      </c>
      <c r="P30" s="55">
        <v>10</v>
      </c>
      <c r="Q30" s="55">
        <v>11</v>
      </c>
      <c r="R30" s="55">
        <v>12</v>
      </c>
      <c r="S30" s="55">
        <v>13</v>
      </c>
      <c r="T30" s="55">
        <v>14</v>
      </c>
      <c r="U30" s="55">
        <v>15</v>
      </c>
      <c r="V30" s="55">
        <v>16</v>
      </c>
      <c r="W30" s="55">
        <v>17</v>
      </c>
      <c r="X30" s="55">
        <v>18</v>
      </c>
      <c r="Y30" s="55">
        <v>19</v>
      </c>
      <c r="Z30" s="55">
        <v>20</v>
      </c>
      <c r="AA30" s="55">
        <v>21</v>
      </c>
      <c r="AB30" s="55">
        <v>22</v>
      </c>
      <c r="AC30" s="55">
        <v>23</v>
      </c>
      <c r="AD30" s="55">
        <v>24</v>
      </c>
      <c r="AE30" s="55">
        <v>25</v>
      </c>
      <c r="AF30" s="55">
        <v>26</v>
      </c>
      <c r="AG30" s="55">
        <v>27</v>
      </c>
      <c r="AH30" s="55">
        <v>28</v>
      </c>
      <c r="AI30" s="55">
        <v>29</v>
      </c>
      <c r="AJ30" s="54">
        <v>30</v>
      </c>
      <c r="AK30" s="54">
        <v>31</v>
      </c>
      <c r="AL30" s="54">
        <v>32</v>
      </c>
      <c r="AM30" s="54">
        <v>33</v>
      </c>
      <c r="AN30" s="55">
        <v>34</v>
      </c>
      <c r="AO30" s="54">
        <v>35</v>
      </c>
      <c r="AP30" s="54">
        <v>36</v>
      </c>
      <c r="AQ30" s="54">
        <v>37</v>
      </c>
      <c r="AR30" s="54">
        <v>38</v>
      </c>
      <c r="AS30" s="54">
        <v>39</v>
      </c>
      <c r="AT30" s="54">
        <v>40</v>
      </c>
      <c r="AU30" s="54">
        <v>41</v>
      </c>
      <c r="AV30" s="54">
        <v>42</v>
      </c>
      <c r="AW30" s="54">
        <v>43</v>
      </c>
      <c r="AX30" s="54">
        <v>44</v>
      </c>
      <c r="AY30" s="54">
        <v>45</v>
      </c>
      <c r="AZ30" s="54">
        <v>46</v>
      </c>
      <c r="BA30" s="54">
        <v>47</v>
      </c>
      <c r="BB30" s="54">
        <v>48</v>
      </c>
      <c r="BC30" s="54">
        <v>49</v>
      </c>
      <c r="BD30" s="54">
        <v>50</v>
      </c>
      <c r="BE30" s="54">
        <v>51</v>
      </c>
      <c r="BF30" s="54">
        <v>52</v>
      </c>
      <c r="BG30" s="56">
        <v>53</v>
      </c>
      <c r="BH30" s="51"/>
      <c r="BI30" s="248"/>
      <c r="BJ30" s="248"/>
    </row>
    <row r="31" spans="2:62" ht="15.75" thickBot="1">
      <c r="B31" s="57"/>
      <c r="C31" s="57"/>
      <c r="D31" s="58"/>
      <c r="E31" s="59"/>
      <c r="F31" s="59"/>
      <c r="G31" s="60"/>
      <c r="H31" s="60"/>
      <c r="I31" s="60"/>
      <c r="J31" s="60"/>
      <c r="K31" s="60"/>
      <c r="L31" s="60"/>
      <c r="M31" s="60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0"/>
      <c r="AK31" s="60"/>
      <c r="AL31" s="60"/>
      <c r="AM31" s="60"/>
      <c r="AN31" s="61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1"/>
      <c r="BH31" s="51"/>
      <c r="BI31" s="8"/>
      <c r="BJ31" s="8"/>
    </row>
    <row r="32" spans="2:62">
      <c r="B32" s="253" t="s">
        <v>19</v>
      </c>
      <c r="C32" s="255" t="s">
        <v>93</v>
      </c>
      <c r="D32" s="256"/>
      <c r="E32" s="62" t="s">
        <v>63</v>
      </c>
      <c r="F32" s="63"/>
      <c r="G32" s="64">
        <f>G36+G38+G34</f>
        <v>6</v>
      </c>
      <c r="H32" s="65">
        <f t="shared" ref="H32:S33" si="0">H36+H38+H34</f>
        <v>6</v>
      </c>
      <c r="I32" s="65">
        <f t="shared" si="0"/>
        <v>6</v>
      </c>
      <c r="J32" s="65">
        <f t="shared" si="0"/>
        <v>6</v>
      </c>
      <c r="K32" s="65">
        <f t="shared" si="0"/>
        <v>6</v>
      </c>
      <c r="L32" s="65">
        <f t="shared" si="0"/>
        <v>6</v>
      </c>
      <c r="M32" s="65">
        <f t="shared" si="0"/>
        <v>6</v>
      </c>
      <c r="N32" s="65">
        <f t="shared" si="0"/>
        <v>6</v>
      </c>
      <c r="O32" s="65">
        <f t="shared" si="0"/>
        <v>6</v>
      </c>
      <c r="P32" s="65">
        <f t="shared" si="0"/>
        <v>6</v>
      </c>
      <c r="Q32" s="65">
        <f t="shared" si="0"/>
        <v>6</v>
      </c>
      <c r="R32" s="65">
        <f t="shared" si="0"/>
        <v>6</v>
      </c>
      <c r="S32" s="65">
        <f t="shared" si="0"/>
        <v>6</v>
      </c>
      <c r="T32" s="259" t="s">
        <v>84</v>
      </c>
      <c r="U32" s="66"/>
      <c r="V32" s="67"/>
      <c r="W32" s="67"/>
      <c r="X32" s="262" t="s">
        <v>64</v>
      </c>
      <c r="Y32" s="263"/>
      <c r="Z32" s="65">
        <f t="shared" ref="Z32:AH32" si="1">Z36+Z38+Z34</f>
        <v>7</v>
      </c>
      <c r="AA32" s="65">
        <f t="shared" si="1"/>
        <v>7</v>
      </c>
      <c r="AB32" s="65">
        <f t="shared" si="1"/>
        <v>7</v>
      </c>
      <c r="AC32" s="65">
        <f t="shared" si="1"/>
        <v>7</v>
      </c>
      <c r="AD32" s="65">
        <f t="shared" si="1"/>
        <v>7</v>
      </c>
      <c r="AE32" s="65">
        <f t="shared" si="1"/>
        <v>7</v>
      </c>
      <c r="AF32" s="65">
        <f t="shared" si="1"/>
        <v>7</v>
      </c>
      <c r="AG32" s="65">
        <f t="shared" si="1"/>
        <v>7</v>
      </c>
      <c r="AH32" s="65">
        <f t="shared" si="1"/>
        <v>7</v>
      </c>
      <c r="AI32" s="259" t="s">
        <v>84</v>
      </c>
      <c r="AJ32" s="66"/>
      <c r="AK32" s="67"/>
      <c r="AL32" s="67"/>
      <c r="AM32" s="67"/>
      <c r="AN32" s="68"/>
      <c r="AO32" s="69"/>
      <c r="AP32" s="69"/>
      <c r="AQ32" s="70"/>
      <c r="AR32" s="268" t="s">
        <v>109</v>
      </c>
      <c r="AS32" s="269"/>
      <c r="AT32" s="269"/>
      <c r="AU32" s="270"/>
      <c r="AV32" s="277" t="s">
        <v>141</v>
      </c>
      <c r="AW32" s="278"/>
      <c r="AX32" s="71"/>
      <c r="AY32" s="72"/>
      <c r="AZ32" s="72"/>
      <c r="BA32" s="72"/>
      <c r="BB32" s="72"/>
      <c r="BC32" s="72"/>
      <c r="BD32" s="72"/>
      <c r="BE32" s="72"/>
      <c r="BF32" s="72"/>
      <c r="BG32" s="73"/>
      <c r="BH32" s="74"/>
      <c r="BI32" s="283">
        <f>SUM(G32:S32)+SUM(Z32:AH32)</f>
        <v>141</v>
      </c>
      <c r="BJ32" s="283">
        <f>SUM(G33:S33,Z33:AH33)</f>
        <v>70</v>
      </c>
    </row>
    <row r="33" spans="2:62">
      <c r="B33" s="254"/>
      <c r="C33" s="257"/>
      <c r="D33" s="258"/>
      <c r="E33" s="75" t="s">
        <v>65</v>
      </c>
      <c r="F33" s="76"/>
      <c r="G33" s="77">
        <f>G37+G39+G35</f>
        <v>3</v>
      </c>
      <c r="H33" s="78">
        <f t="shared" si="0"/>
        <v>3</v>
      </c>
      <c r="I33" s="78">
        <f t="shared" si="0"/>
        <v>3</v>
      </c>
      <c r="J33" s="78">
        <f t="shared" si="0"/>
        <v>3</v>
      </c>
      <c r="K33" s="78">
        <f t="shared" si="0"/>
        <v>3</v>
      </c>
      <c r="L33" s="78">
        <f t="shared" si="0"/>
        <v>3</v>
      </c>
      <c r="M33" s="78">
        <f t="shared" si="0"/>
        <v>3</v>
      </c>
      <c r="N33" s="78">
        <f t="shared" si="0"/>
        <v>3</v>
      </c>
      <c r="O33" s="78">
        <f t="shared" si="0"/>
        <v>3</v>
      </c>
      <c r="P33" s="78">
        <f t="shared" si="0"/>
        <v>3</v>
      </c>
      <c r="Q33" s="78">
        <f t="shared" si="0"/>
        <v>3</v>
      </c>
      <c r="R33" s="78">
        <f t="shared" si="0"/>
        <v>3</v>
      </c>
      <c r="S33" s="78">
        <f t="shared" si="0"/>
        <v>3</v>
      </c>
      <c r="T33" s="260"/>
      <c r="U33" s="79"/>
      <c r="V33" s="80"/>
      <c r="W33" s="80"/>
      <c r="X33" s="264"/>
      <c r="Y33" s="265"/>
      <c r="Z33" s="81">
        <f>Z35+Z37+Z39</f>
        <v>3.5</v>
      </c>
      <c r="AA33" s="81">
        <f t="shared" ref="AA33:AH33" si="2">AA35+AA37+AA39</f>
        <v>3.5</v>
      </c>
      <c r="AB33" s="81">
        <f t="shared" si="2"/>
        <v>3.5</v>
      </c>
      <c r="AC33" s="81">
        <f t="shared" si="2"/>
        <v>3.5</v>
      </c>
      <c r="AD33" s="81">
        <f t="shared" si="2"/>
        <v>3.5</v>
      </c>
      <c r="AE33" s="81">
        <f t="shared" si="2"/>
        <v>3.5</v>
      </c>
      <c r="AF33" s="81">
        <f t="shared" si="2"/>
        <v>3.5</v>
      </c>
      <c r="AG33" s="81">
        <f t="shared" si="2"/>
        <v>3.5</v>
      </c>
      <c r="AH33" s="81">
        <f t="shared" si="2"/>
        <v>3</v>
      </c>
      <c r="AI33" s="260"/>
      <c r="AJ33" s="79"/>
      <c r="AK33" s="80"/>
      <c r="AL33" s="80"/>
      <c r="AM33" s="80"/>
      <c r="AN33" s="82"/>
      <c r="AO33" s="83"/>
      <c r="AP33" s="83"/>
      <c r="AQ33" s="84"/>
      <c r="AR33" s="271"/>
      <c r="AS33" s="272"/>
      <c r="AT33" s="272"/>
      <c r="AU33" s="273"/>
      <c r="AV33" s="279"/>
      <c r="AW33" s="280"/>
      <c r="AX33" s="85"/>
      <c r="AY33" s="74"/>
      <c r="AZ33" s="74"/>
      <c r="BA33" s="74"/>
      <c r="BB33" s="74"/>
      <c r="BC33" s="74"/>
      <c r="BD33" s="74"/>
      <c r="BE33" s="74"/>
      <c r="BF33" s="74"/>
      <c r="BG33" s="86"/>
      <c r="BH33" s="74"/>
      <c r="BI33" s="284"/>
      <c r="BJ33" s="284"/>
    </row>
    <row r="34" spans="2:62">
      <c r="B34" s="285" t="s">
        <v>20</v>
      </c>
      <c r="C34" s="286" t="s">
        <v>21</v>
      </c>
      <c r="D34" s="287"/>
      <c r="E34" s="87" t="s">
        <v>63</v>
      </c>
      <c r="F34" s="88"/>
      <c r="G34" s="89">
        <f>'Лист 1'!J22</f>
        <v>2</v>
      </c>
      <c r="H34" s="32">
        <f>'Лист 1'!K22</f>
        <v>2</v>
      </c>
      <c r="I34" s="32">
        <f>'Лист 1'!L22</f>
        <v>2</v>
      </c>
      <c r="J34" s="32">
        <f>'Лист 1'!M22</f>
        <v>2</v>
      </c>
      <c r="K34" s="32">
        <f>'Лист 1'!N22</f>
        <v>2</v>
      </c>
      <c r="L34" s="32">
        <f>'Лист 1'!O22</f>
        <v>2</v>
      </c>
      <c r="M34" s="32">
        <f>'Лист 1'!P22</f>
        <v>2</v>
      </c>
      <c r="N34" s="32">
        <f>'Лист 1'!Q22</f>
        <v>2</v>
      </c>
      <c r="O34" s="32">
        <f>'Лист 1'!R22</f>
        <v>2</v>
      </c>
      <c r="P34" s="32">
        <f>'Лист 1'!S22</f>
        <v>2</v>
      </c>
      <c r="Q34" s="32">
        <f>'Лист 1'!T22</f>
        <v>2</v>
      </c>
      <c r="R34" s="32">
        <f>'Лист 1'!U22</f>
        <v>2</v>
      </c>
      <c r="S34" s="32">
        <f>'Лист 1'!V22</f>
        <v>2</v>
      </c>
      <c r="T34" s="260"/>
      <c r="U34" s="79"/>
      <c r="V34" s="80"/>
      <c r="W34" s="80"/>
      <c r="X34" s="264"/>
      <c r="Y34" s="265"/>
      <c r="Z34" s="32">
        <f>'Лист 1'!AC22</f>
        <v>3</v>
      </c>
      <c r="AA34" s="32">
        <f>'Лист 1'!AD22</f>
        <v>3</v>
      </c>
      <c r="AB34" s="32">
        <f>'Лист 1'!AE22</f>
        <v>3</v>
      </c>
      <c r="AC34" s="32">
        <f>'Лист 1'!AF22</f>
        <v>3</v>
      </c>
      <c r="AD34" s="32">
        <f>'Лист 1'!AG22</f>
        <v>3</v>
      </c>
      <c r="AE34" s="32">
        <f>'Лист 1'!AH22</f>
        <v>3</v>
      </c>
      <c r="AF34" s="32">
        <f>'Лист 1'!AI22</f>
        <v>3</v>
      </c>
      <c r="AG34" s="32">
        <f>'Лист 1'!AJ22</f>
        <v>3</v>
      </c>
      <c r="AH34" s="32">
        <f>'Лист 1'!AK22</f>
        <v>3</v>
      </c>
      <c r="AI34" s="260"/>
      <c r="AJ34" s="79"/>
      <c r="AK34" s="80"/>
      <c r="AL34" s="80"/>
      <c r="AM34" s="80"/>
      <c r="AN34" s="79"/>
      <c r="AO34" s="80"/>
      <c r="AP34" s="80"/>
      <c r="AQ34" s="90"/>
      <c r="AR34" s="271"/>
      <c r="AS34" s="272"/>
      <c r="AT34" s="272"/>
      <c r="AU34" s="273"/>
      <c r="AV34" s="279"/>
      <c r="AW34" s="280"/>
      <c r="AX34" s="85"/>
      <c r="AY34" s="74"/>
      <c r="AZ34" s="74"/>
      <c r="BA34" s="74"/>
      <c r="BB34" s="74"/>
      <c r="BC34" s="74"/>
      <c r="BD34" s="74"/>
      <c r="BE34" s="74"/>
      <c r="BF34" s="74"/>
      <c r="BG34" s="86"/>
      <c r="BH34" s="91"/>
      <c r="BI34" s="290">
        <f>SUM(G34:S34)+SUM(Z34:AH34)</f>
        <v>53</v>
      </c>
      <c r="BJ34" s="290">
        <f>SUM(G35:S35,Z35:AH35)</f>
        <v>26</v>
      </c>
    </row>
    <row r="35" spans="2:62">
      <c r="B35" s="285"/>
      <c r="C35" s="288"/>
      <c r="D35" s="289"/>
      <c r="E35" s="92" t="s">
        <v>65</v>
      </c>
      <c r="F35" s="93"/>
      <c r="G35" s="94">
        <f>G34/2</f>
        <v>1</v>
      </c>
      <c r="H35" s="95">
        <f t="shared" ref="H35:S35" si="3">H34/2</f>
        <v>1</v>
      </c>
      <c r="I35" s="95">
        <f t="shared" si="3"/>
        <v>1</v>
      </c>
      <c r="J35" s="95">
        <f t="shared" si="3"/>
        <v>1</v>
      </c>
      <c r="K35" s="95">
        <f t="shared" si="3"/>
        <v>1</v>
      </c>
      <c r="L35" s="95">
        <f t="shared" si="3"/>
        <v>1</v>
      </c>
      <c r="M35" s="95">
        <f t="shared" si="3"/>
        <v>1</v>
      </c>
      <c r="N35" s="95">
        <f t="shared" si="3"/>
        <v>1</v>
      </c>
      <c r="O35" s="95">
        <f t="shared" si="3"/>
        <v>1</v>
      </c>
      <c r="P35" s="95">
        <f t="shared" si="3"/>
        <v>1</v>
      </c>
      <c r="Q35" s="95">
        <f t="shared" si="3"/>
        <v>1</v>
      </c>
      <c r="R35" s="95">
        <f t="shared" si="3"/>
        <v>1</v>
      </c>
      <c r="S35" s="95">
        <f t="shared" si="3"/>
        <v>1</v>
      </c>
      <c r="T35" s="260"/>
      <c r="U35" s="79"/>
      <c r="V35" s="80"/>
      <c r="W35" s="80"/>
      <c r="X35" s="264"/>
      <c r="Y35" s="265"/>
      <c r="Z35" s="95">
        <f t="shared" ref="Z35:AG35" si="4">Z34/2</f>
        <v>1.5</v>
      </c>
      <c r="AA35" s="95">
        <f t="shared" si="4"/>
        <v>1.5</v>
      </c>
      <c r="AB35" s="95">
        <f t="shared" si="4"/>
        <v>1.5</v>
      </c>
      <c r="AC35" s="95">
        <f t="shared" si="4"/>
        <v>1.5</v>
      </c>
      <c r="AD35" s="95">
        <f t="shared" si="4"/>
        <v>1.5</v>
      </c>
      <c r="AE35" s="95">
        <f t="shared" si="4"/>
        <v>1.5</v>
      </c>
      <c r="AF35" s="95">
        <f t="shared" si="4"/>
        <v>1.5</v>
      </c>
      <c r="AG35" s="95">
        <f t="shared" si="4"/>
        <v>1.5</v>
      </c>
      <c r="AH35" s="95">
        <v>1</v>
      </c>
      <c r="AI35" s="260"/>
      <c r="AJ35" s="79"/>
      <c r="AK35" s="80"/>
      <c r="AL35" s="80"/>
      <c r="AM35" s="80"/>
      <c r="AN35" s="79"/>
      <c r="AO35" s="80"/>
      <c r="AP35" s="80"/>
      <c r="AQ35" s="90"/>
      <c r="AR35" s="271"/>
      <c r="AS35" s="272"/>
      <c r="AT35" s="272"/>
      <c r="AU35" s="273"/>
      <c r="AV35" s="279"/>
      <c r="AW35" s="280"/>
      <c r="AX35" s="85"/>
      <c r="AY35" s="74"/>
      <c r="AZ35" s="74"/>
      <c r="BA35" s="74"/>
      <c r="BB35" s="74"/>
      <c r="BC35" s="74"/>
      <c r="BD35" s="74"/>
      <c r="BE35" s="74"/>
      <c r="BF35" s="74"/>
      <c r="BG35" s="86"/>
      <c r="BH35" s="91"/>
      <c r="BI35" s="291"/>
      <c r="BJ35" s="291"/>
    </row>
    <row r="36" spans="2:62">
      <c r="B36" s="285" t="s">
        <v>22</v>
      </c>
      <c r="C36" s="286" t="s">
        <v>66</v>
      </c>
      <c r="D36" s="287"/>
      <c r="E36" s="87" t="s">
        <v>63</v>
      </c>
      <c r="F36" s="88"/>
      <c r="G36" s="89">
        <f>'Лист 1'!J23</f>
        <v>2</v>
      </c>
      <c r="H36" s="32">
        <f>'Лист 1'!K23</f>
        <v>2</v>
      </c>
      <c r="I36" s="32">
        <f>'Лист 1'!L23</f>
        <v>2</v>
      </c>
      <c r="J36" s="32">
        <f>'Лист 1'!M23</f>
        <v>2</v>
      </c>
      <c r="K36" s="32">
        <f>'Лист 1'!N23</f>
        <v>2</v>
      </c>
      <c r="L36" s="32">
        <f>'Лист 1'!O23</f>
        <v>2</v>
      </c>
      <c r="M36" s="32">
        <f>'Лист 1'!P23</f>
        <v>2</v>
      </c>
      <c r="N36" s="32">
        <f>'Лист 1'!Q23</f>
        <v>2</v>
      </c>
      <c r="O36" s="32">
        <f>'Лист 1'!R23</f>
        <v>2</v>
      </c>
      <c r="P36" s="32">
        <f>'Лист 1'!S23</f>
        <v>2</v>
      </c>
      <c r="Q36" s="32">
        <f>'Лист 1'!T23</f>
        <v>2</v>
      </c>
      <c r="R36" s="32">
        <f>'Лист 1'!U23</f>
        <v>2</v>
      </c>
      <c r="S36" s="32">
        <f>'Лист 1'!V23</f>
        <v>2</v>
      </c>
      <c r="T36" s="260"/>
      <c r="U36" s="79"/>
      <c r="V36" s="80"/>
      <c r="W36" s="80"/>
      <c r="X36" s="264"/>
      <c r="Y36" s="265"/>
      <c r="Z36" s="32">
        <f>'Лист 1'!AC23</f>
        <v>2</v>
      </c>
      <c r="AA36" s="32">
        <f>'Лист 1'!AD23</f>
        <v>2</v>
      </c>
      <c r="AB36" s="32">
        <f>'Лист 1'!AE23</f>
        <v>2</v>
      </c>
      <c r="AC36" s="32">
        <f>'Лист 1'!AF23</f>
        <v>2</v>
      </c>
      <c r="AD36" s="32">
        <f>'Лист 1'!AG23</f>
        <v>2</v>
      </c>
      <c r="AE36" s="32">
        <f>'Лист 1'!AH23</f>
        <v>2</v>
      </c>
      <c r="AF36" s="32">
        <f>'Лист 1'!AI23</f>
        <v>2</v>
      </c>
      <c r="AG36" s="32">
        <f>'Лист 1'!AJ23</f>
        <v>2</v>
      </c>
      <c r="AH36" s="32">
        <f>'Лист 1'!AK23</f>
        <v>2</v>
      </c>
      <c r="AI36" s="260"/>
      <c r="AJ36" s="79"/>
      <c r="AK36" s="80"/>
      <c r="AL36" s="80"/>
      <c r="AM36" s="80"/>
      <c r="AN36" s="79"/>
      <c r="AO36" s="80"/>
      <c r="AP36" s="80"/>
      <c r="AQ36" s="90"/>
      <c r="AR36" s="271"/>
      <c r="AS36" s="272"/>
      <c r="AT36" s="272"/>
      <c r="AU36" s="273"/>
      <c r="AV36" s="279"/>
      <c r="AW36" s="280"/>
      <c r="AX36" s="85"/>
      <c r="AY36" s="74"/>
      <c r="AZ36" s="74"/>
      <c r="BA36" s="74"/>
      <c r="BB36" s="74"/>
      <c r="BC36" s="74"/>
      <c r="BD36" s="74"/>
      <c r="BE36" s="74"/>
      <c r="BF36" s="74"/>
      <c r="BG36" s="86"/>
      <c r="BH36" s="91"/>
      <c r="BI36" s="290">
        <f>SUM(G36:S36)+SUM(Z36:AH36)</f>
        <v>44</v>
      </c>
      <c r="BJ36" s="290">
        <f>SUM(G37:S37,Z37:AH37)</f>
        <v>22</v>
      </c>
    </row>
    <row r="37" spans="2:62">
      <c r="B37" s="285"/>
      <c r="C37" s="288"/>
      <c r="D37" s="289"/>
      <c r="E37" s="92" t="s">
        <v>65</v>
      </c>
      <c r="F37" s="93"/>
      <c r="G37" s="94">
        <f>G36/2</f>
        <v>1</v>
      </c>
      <c r="H37" s="95">
        <f t="shared" ref="H37:S37" si="5">H36/2</f>
        <v>1</v>
      </c>
      <c r="I37" s="95">
        <f t="shared" si="5"/>
        <v>1</v>
      </c>
      <c r="J37" s="95">
        <f t="shared" si="5"/>
        <v>1</v>
      </c>
      <c r="K37" s="95">
        <f t="shared" si="5"/>
        <v>1</v>
      </c>
      <c r="L37" s="95">
        <f t="shared" si="5"/>
        <v>1</v>
      </c>
      <c r="M37" s="95">
        <f t="shared" si="5"/>
        <v>1</v>
      </c>
      <c r="N37" s="95">
        <f t="shared" si="5"/>
        <v>1</v>
      </c>
      <c r="O37" s="95">
        <f t="shared" si="5"/>
        <v>1</v>
      </c>
      <c r="P37" s="95">
        <f t="shared" si="5"/>
        <v>1</v>
      </c>
      <c r="Q37" s="95">
        <f t="shared" si="5"/>
        <v>1</v>
      </c>
      <c r="R37" s="95">
        <f t="shared" si="5"/>
        <v>1</v>
      </c>
      <c r="S37" s="95">
        <f t="shared" si="5"/>
        <v>1</v>
      </c>
      <c r="T37" s="260"/>
      <c r="U37" s="79"/>
      <c r="V37" s="80"/>
      <c r="W37" s="80"/>
      <c r="X37" s="264"/>
      <c r="Y37" s="265"/>
      <c r="Z37" s="95">
        <f t="shared" ref="Z37:AH37" si="6">Z36/2</f>
        <v>1</v>
      </c>
      <c r="AA37" s="95">
        <f t="shared" si="6"/>
        <v>1</v>
      </c>
      <c r="AB37" s="95">
        <f t="shared" si="6"/>
        <v>1</v>
      </c>
      <c r="AC37" s="95">
        <f t="shared" si="6"/>
        <v>1</v>
      </c>
      <c r="AD37" s="95">
        <f t="shared" si="6"/>
        <v>1</v>
      </c>
      <c r="AE37" s="95">
        <f t="shared" si="6"/>
        <v>1</v>
      </c>
      <c r="AF37" s="95">
        <f t="shared" si="6"/>
        <v>1</v>
      </c>
      <c r="AG37" s="95">
        <f t="shared" si="6"/>
        <v>1</v>
      </c>
      <c r="AH37" s="95">
        <f t="shared" si="6"/>
        <v>1</v>
      </c>
      <c r="AI37" s="260"/>
      <c r="AJ37" s="79"/>
      <c r="AK37" s="80"/>
      <c r="AL37" s="80"/>
      <c r="AM37" s="80"/>
      <c r="AN37" s="79"/>
      <c r="AO37" s="80"/>
      <c r="AP37" s="80"/>
      <c r="AQ37" s="90"/>
      <c r="AR37" s="271"/>
      <c r="AS37" s="272"/>
      <c r="AT37" s="272"/>
      <c r="AU37" s="273"/>
      <c r="AV37" s="279"/>
      <c r="AW37" s="280"/>
      <c r="AX37" s="85"/>
      <c r="AY37" s="74"/>
      <c r="AZ37" s="74"/>
      <c r="BA37" s="74"/>
      <c r="BB37" s="74"/>
      <c r="BC37" s="74"/>
      <c r="BD37" s="74"/>
      <c r="BE37" s="74"/>
      <c r="BF37" s="74"/>
      <c r="BG37" s="86"/>
      <c r="BH37" s="91"/>
      <c r="BI37" s="291"/>
      <c r="BJ37" s="291"/>
    </row>
    <row r="38" spans="2:62">
      <c r="B38" s="292" t="s">
        <v>89</v>
      </c>
      <c r="C38" s="286" t="s">
        <v>23</v>
      </c>
      <c r="D38" s="287"/>
      <c r="E38" s="96" t="s">
        <v>63</v>
      </c>
      <c r="F38" s="93"/>
      <c r="G38" s="97">
        <f>'Лист 1'!J24</f>
        <v>2</v>
      </c>
      <c r="H38" s="98">
        <f>'Лист 1'!K24</f>
        <v>2</v>
      </c>
      <c r="I38" s="98">
        <f>'Лист 1'!L24</f>
        <v>2</v>
      </c>
      <c r="J38" s="98">
        <f>'Лист 1'!M24</f>
        <v>2</v>
      </c>
      <c r="K38" s="98">
        <f>'Лист 1'!N24</f>
        <v>2</v>
      </c>
      <c r="L38" s="98">
        <f>'Лист 1'!O24</f>
        <v>2</v>
      </c>
      <c r="M38" s="98">
        <f>'Лист 1'!P24</f>
        <v>2</v>
      </c>
      <c r="N38" s="98">
        <f>'Лист 1'!Q24</f>
        <v>2</v>
      </c>
      <c r="O38" s="98">
        <f>'Лист 1'!R24</f>
        <v>2</v>
      </c>
      <c r="P38" s="98">
        <f>'Лист 1'!S24</f>
        <v>2</v>
      </c>
      <c r="Q38" s="98">
        <f>'Лист 1'!T24</f>
        <v>2</v>
      </c>
      <c r="R38" s="98">
        <f>'Лист 1'!U24</f>
        <v>2</v>
      </c>
      <c r="S38" s="98">
        <f>'Лист 1'!V24</f>
        <v>2</v>
      </c>
      <c r="T38" s="260"/>
      <c r="U38" s="79"/>
      <c r="V38" s="80"/>
      <c r="W38" s="80"/>
      <c r="X38" s="264"/>
      <c r="Y38" s="265"/>
      <c r="Z38" s="98">
        <f>'Лист 1'!AC24</f>
        <v>2</v>
      </c>
      <c r="AA38" s="98">
        <f>'Лист 1'!AD24</f>
        <v>2</v>
      </c>
      <c r="AB38" s="98">
        <f>'Лист 1'!AE24</f>
        <v>2</v>
      </c>
      <c r="AC38" s="98">
        <f>'Лист 1'!AF24</f>
        <v>2</v>
      </c>
      <c r="AD38" s="98">
        <f>'Лист 1'!AG24</f>
        <v>2</v>
      </c>
      <c r="AE38" s="98">
        <f>'Лист 1'!AH24</f>
        <v>2</v>
      </c>
      <c r="AF38" s="98">
        <f>'Лист 1'!AI24</f>
        <v>2</v>
      </c>
      <c r="AG38" s="98">
        <f>'Лист 1'!AJ24</f>
        <v>2</v>
      </c>
      <c r="AH38" s="98">
        <f>'Лист 1'!AK24</f>
        <v>2</v>
      </c>
      <c r="AI38" s="260"/>
      <c r="AJ38" s="79"/>
      <c r="AK38" s="80"/>
      <c r="AL38" s="80"/>
      <c r="AM38" s="80"/>
      <c r="AN38" s="79"/>
      <c r="AO38" s="80"/>
      <c r="AP38" s="80"/>
      <c r="AQ38" s="90"/>
      <c r="AR38" s="271"/>
      <c r="AS38" s="272"/>
      <c r="AT38" s="272"/>
      <c r="AU38" s="273"/>
      <c r="AV38" s="279"/>
      <c r="AW38" s="280"/>
      <c r="AX38" s="85"/>
      <c r="AY38" s="74"/>
      <c r="AZ38" s="74"/>
      <c r="BA38" s="74"/>
      <c r="BB38" s="74"/>
      <c r="BC38" s="74"/>
      <c r="BD38" s="74"/>
      <c r="BE38" s="74"/>
      <c r="BF38" s="74"/>
      <c r="BG38" s="86"/>
      <c r="BH38" s="91"/>
      <c r="BI38" s="290">
        <f>SUM(G38:S38)+SUM(Z38:AH38)</f>
        <v>44</v>
      </c>
      <c r="BJ38" s="290">
        <f>SUM(G39:S39,Z39:AH39)</f>
        <v>22</v>
      </c>
    </row>
    <row r="39" spans="2:62" ht="15.75" thickBot="1">
      <c r="B39" s="293"/>
      <c r="C39" s="294"/>
      <c r="D39" s="295"/>
      <c r="E39" s="99" t="s">
        <v>65</v>
      </c>
      <c r="F39" s="93"/>
      <c r="G39" s="100">
        <f>G38/2</f>
        <v>1</v>
      </c>
      <c r="H39" s="101">
        <f t="shared" ref="H39:S39" si="7">H38/2</f>
        <v>1</v>
      </c>
      <c r="I39" s="101">
        <f t="shared" si="7"/>
        <v>1</v>
      </c>
      <c r="J39" s="101">
        <f t="shared" si="7"/>
        <v>1</v>
      </c>
      <c r="K39" s="101">
        <f t="shared" si="7"/>
        <v>1</v>
      </c>
      <c r="L39" s="101">
        <f t="shared" si="7"/>
        <v>1</v>
      </c>
      <c r="M39" s="101">
        <f t="shared" si="7"/>
        <v>1</v>
      </c>
      <c r="N39" s="101">
        <f t="shared" si="7"/>
        <v>1</v>
      </c>
      <c r="O39" s="101">
        <f t="shared" si="7"/>
        <v>1</v>
      </c>
      <c r="P39" s="101">
        <f t="shared" si="7"/>
        <v>1</v>
      </c>
      <c r="Q39" s="101">
        <f t="shared" si="7"/>
        <v>1</v>
      </c>
      <c r="R39" s="101">
        <f t="shared" si="7"/>
        <v>1</v>
      </c>
      <c r="S39" s="101">
        <f t="shared" si="7"/>
        <v>1</v>
      </c>
      <c r="T39" s="260"/>
      <c r="U39" s="79"/>
      <c r="V39" s="80"/>
      <c r="W39" s="80"/>
      <c r="X39" s="264"/>
      <c r="Y39" s="265"/>
      <c r="Z39" s="101">
        <f t="shared" ref="Z39:AH39" si="8">Z38/2</f>
        <v>1</v>
      </c>
      <c r="AA39" s="101">
        <f t="shared" si="8"/>
        <v>1</v>
      </c>
      <c r="AB39" s="101">
        <f t="shared" si="8"/>
        <v>1</v>
      </c>
      <c r="AC39" s="101">
        <f t="shared" si="8"/>
        <v>1</v>
      </c>
      <c r="AD39" s="101">
        <f t="shared" si="8"/>
        <v>1</v>
      </c>
      <c r="AE39" s="101">
        <f t="shared" si="8"/>
        <v>1</v>
      </c>
      <c r="AF39" s="101">
        <f t="shared" si="8"/>
        <v>1</v>
      </c>
      <c r="AG39" s="101">
        <f t="shared" si="8"/>
        <v>1</v>
      </c>
      <c r="AH39" s="101">
        <f t="shared" si="8"/>
        <v>1</v>
      </c>
      <c r="AI39" s="260"/>
      <c r="AJ39" s="79"/>
      <c r="AK39" s="80"/>
      <c r="AL39" s="80"/>
      <c r="AM39" s="80"/>
      <c r="AN39" s="79"/>
      <c r="AO39" s="80"/>
      <c r="AP39" s="80"/>
      <c r="AQ39" s="90"/>
      <c r="AR39" s="271"/>
      <c r="AS39" s="272"/>
      <c r="AT39" s="272"/>
      <c r="AU39" s="273"/>
      <c r="AV39" s="279"/>
      <c r="AW39" s="280"/>
      <c r="AX39" s="85"/>
      <c r="AY39" s="74"/>
      <c r="AZ39" s="74"/>
      <c r="BA39" s="74"/>
      <c r="BB39" s="74"/>
      <c r="BC39" s="74"/>
      <c r="BD39" s="74"/>
      <c r="BE39" s="74"/>
      <c r="BF39" s="74"/>
      <c r="BG39" s="86"/>
      <c r="BH39" s="91"/>
      <c r="BI39" s="296"/>
      <c r="BJ39" s="296"/>
    </row>
    <row r="40" spans="2:62">
      <c r="B40" s="253" t="s">
        <v>142</v>
      </c>
      <c r="C40" s="255" t="s">
        <v>96</v>
      </c>
      <c r="D40" s="256"/>
      <c r="E40" s="62" t="s">
        <v>63</v>
      </c>
      <c r="F40" s="76"/>
      <c r="G40" s="102">
        <f>G42</f>
        <v>1</v>
      </c>
      <c r="H40" s="103">
        <f t="shared" ref="H40:S41" si="9">H42</f>
        <v>1</v>
      </c>
      <c r="I40" s="103">
        <f t="shared" si="9"/>
        <v>1</v>
      </c>
      <c r="J40" s="103">
        <f t="shared" si="9"/>
        <v>1</v>
      </c>
      <c r="K40" s="103">
        <f t="shared" si="9"/>
        <v>1</v>
      </c>
      <c r="L40" s="103">
        <f t="shared" si="9"/>
        <v>1</v>
      </c>
      <c r="M40" s="103">
        <f t="shared" si="9"/>
        <v>1</v>
      </c>
      <c r="N40" s="103">
        <f t="shared" si="9"/>
        <v>1</v>
      </c>
      <c r="O40" s="103">
        <f t="shared" si="9"/>
        <v>1</v>
      </c>
      <c r="P40" s="103">
        <f t="shared" si="9"/>
        <v>1</v>
      </c>
      <c r="Q40" s="103">
        <f t="shared" si="9"/>
        <v>1</v>
      </c>
      <c r="R40" s="103">
        <f t="shared" si="9"/>
        <v>1</v>
      </c>
      <c r="S40" s="103">
        <f t="shared" si="9"/>
        <v>1</v>
      </c>
      <c r="T40" s="260"/>
      <c r="U40" s="79"/>
      <c r="V40" s="80"/>
      <c r="W40" s="80"/>
      <c r="X40" s="264"/>
      <c r="Y40" s="265"/>
      <c r="Z40" s="103">
        <f t="shared" ref="Z40:AH41" si="10">Z42</f>
        <v>2</v>
      </c>
      <c r="AA40" s="103">
        <f t="shared" si="10"/>
        <v>2</v>
      </c>
      <c r="AB40" s="103">
        <f t="shared" si="10"/>
        <v>2</v>
      </c>
      <c r="AC40" s="103">
        <f t="shared" si="10"/>
        <v>2</v>
      </c>
      <c r="AD40" s="103">
        <f t="shared" si="10"/>
        <v>2</v>
      </c>
      <c r="AE40" s="103">
        <f t="shared" si="10"/>
        <v>2</v>
      </c>
      <c r="AF40" s="103">
        <f t="shared" si="10"/>
        <v>2</v>
      </c>
      <c r="AG40" s="103">
        <f t="shared" si="10"/>
        <v>2</v>
      </c>
      <c r="AH40" s="103">
        <f t="shared" si="10"/>
        <v>2</v>
      </c>
      <c r="AI40" s="260"/>
      <c r="AJ40" s="79"/>
      <c r="AK40" s="80"/>
      <c r="AL40" s="80"/>
      <c r="AM40" s="80"/>
      <c r="AN40" s="82"/>
      <c r="AO40" s="83"/>
      <c r="AP40" s="83"/>
      <c r="AQ40" s="84"/>
      <c r="AR40" s="271"/>
      <c r="AS40" s="272"/>
      <c r="AT40" s="272"/>
      <c r="AU40" s="273"/>
      <c r="AV40" s="279"/>
      <c r="AW40" s="280"/>
      <c r="AX40" s="85"/>
      <c r="AY40" s="74"/>
      <c r="AZ40" s="74"/>
      <c r="BA40" s="74"/>
      <c r="BB40" s="74"/>
      <c r="BC40" s="74"/>
      <c r="BD40" s="74"/>
      <c r="BE40" s="74"/>
      <c r="BF40" s="74"/>
      <c r="BG40" s="86"/>
      <c r="BH40" s="74"/>
      <c r="BI40" s="283">
        <f>SUM(G40:S40)+SUM(Z40:AH40)</f>
        <v>31</v>
      </c>
      <c r="BJ40" s="283">
        <f>SUM(G41:S41,Z41:AH41)</f>
        <v>15</v>
      </c>
    </row>
    <row r="41" spans="2:62">
      <c r="B41" s="254"/>
      <c r="C41" s="257"/>
      <c r="D41" s="258"/>
      <c r="E41" s="75" t="s">
        <v>65</v>
      </c>
      <c r="F41" s="104"/>
      <c r="G41" s="105">
        <f>G43</f>
        <v>0.5</v>
      </c>
      <c r="H41" s="78">
        <f t="shared" si="9"/>
        <v>0.5</v>
      </c>
      <c r="I41" s="78">
        <f t="shared" si="9"/>
        <v>0.5</v>
      </c>
      <c r="J41" s="78">
        <f t="shared" si="9"/>
        <v>0.5</v>
      </c>
      <c r="K41" s="78">
        <f t="shared" si="9"/>
        <v>0.5</v>
      </c>
      <c r="L41" s="78">
        <f t="shared" si="9"/>
        <v>0.5</v>
      </c>
      <c r="M41" s="78">
        <f t="shared" si="9"/>
        <v>0.5</v>
      </c>
      <c r="N41" s="78">
        <f t="shared" si="9"/>
        <v>0.5</v>
      </c>
      <c r="O41" s="78">
        <f t="shared" si="9"/>
        <v>0.5</v>
      </c>
      <c r="P41" s="78">
        <f t="shared" si="9"/>
        <v>0.5</v>
      </c>
      <c r="Q41" s="78">
        <f t="shared" si="9"/>
        <v>0.5</v>
      </c>
      <c r="R41" s="78">
        <f t="shared" si="9"/>
        <v>0.5</v>
      </c>
      <c r="S41" s="81">
        <f>S43</f>
        <v>0</v>
      </c>
      <c r="T41" s="260"/>
      <c r="U41" s="79"/>
      <c r="V41" s="80"/>
      <c r="W41" s="80"/>
      <c r="X41" s="264"/>
      <c r="Y41" s="265"/>
      <c r="Z41" s="78">
        <f t="shared" si="10"/>
        <v>1</v>
      </c>
      <c r="AA41" s="78">
        <f t="shared" si="10"/>
        <v>1</v>
      </c>
      <c r="AB41" s="78">
        <f t="shared" si="10"/>
        <v>1</v>
      </c>
      <c r="AC41" s="78">
        <f t="shared" si="10"/>
        <v>1</v>
      </c>
      <c r="AD41" s="78">
        <f t="shared" si="10"/>
        <v>1</v>
      </c>
      <c r="AE41" s="78">
        <f t="shared" si="10"/>
        <v>1</v>
      </c>
      <c r="AF41" s="78">
        <f t="shared" si="10"/>
        <v>1</v>
      </c>
      <c r="AG41" s="78">
        <f t="shared" si="10"/>
        <v>1</v>
      </c>
      <c r="AH41" s="78">
        <f t="shared" si="10"/>
        <v>1</v>
      </c>
      <c r="AI41" s="260"/>
      <c r="AJ41" s="79"/>
      <c r="AK41" s="80"/>
      <c r="AL41" s="80"/>
      <c r="AM41" s="80"/>
      <c r="AN41" s="82"/>
      <c r="AO41" s="83"/>
      <c r="AP41" s="83"/>
      <c r="AQ41" s="84"/>
      <c r="AR41" s="271"/>
      <c r="AS41" s="272"/>
      <c r="AT41" s="272"/>
      <c r="AU41" s="273"/>
      <c r="AV41" s="279"/>
      <c r="AW41" s="280"/>
      <c r="AX41" s="85"/>
      <c r="AY41" s="74"/>
      <c r="AZ41" s="74"/>
      <c r="BA41" s="74"/>
      <c r="BB41" s="74"/>
      <c r="BC41" s="74"/>
      <c r="BD41" s="74"/>
      <c r="BE41" s="74"/>
      <c r="BF41" s="74"/>
      <c r="BG41" s="86"/>
      <c r="BH41" s="74"/>
      <c r="BI41" s="284"/>
      <c r="BJ41" s="284"/>
    </row>
    <row r="42" spans="2:62">
      <c r="B42" s="292" t="s">
        <v>24</v>
      </c>
      <c r="C42" s="286" t="s">
        <v>71</v>
      </c>
      <c r="D42" s="287"/>
      <c r="E42" s="87" t="s">
        <v>63</v>
      </c>
      <c r="F42" s="93"/>
      <c r="G42" s="97">
        <f>'Лист 1'!J25</f>
        <v>1</v>
      </c>
      <c r="H42" s="98">
        <f>'Лист 1'!K25</f>
        <v>1</v>
      </c>
      <c r="I42" s="98">
        <f>'Лист 1'!L25</f>
        <v>1</v>
      </c>
      <c r="J42" s="98">
        <f>'Лист 1'!M25</f>
        <v>1</v>
      </c>
      <c r="K42" s="98">
        <f>'Лист 1'!N25</f>
        <v>1</v>
      </c>
      <c r="L42" s="98">
        <f>'Лист 1'!O25</f>
        <v>1</v>
      </c>
      <c r="M42" s="98">
        <f>'Лист 1'!P25</f>
        <v>1</v>
      </c>
      <c r="N42" s="98">
        <f>'Лист 1'!Q25</f>
        <v>1</v>
      </c>
      <c r="O42" s="98">
        <f>'Лист 1'!R25</f>
        <v>1</v>
      </c>
      <c r="P42" s="98">
        <f>'Лист 1'!S25</f>
        <v>1</v>
      </c>
      <c r="Q42" s="98">
        <f>'Лист 1'!T25</f>
        <v>1</v>
      </c>
      <c r="R42" s="98">
        <f>'Лист 1'!U25</f>
        <v>1</v>
      </c>
      <c r="S42" s="98">
        <f>'Лист 1'!V25</f>
        <v>1</v>
      </c>
      <c r="T42" s="260"/>
      <c r="U42" s="79"/>
      <c r="V42" s="80"/>
      <c r="W42" s="80"/>
      <c r="X42" s="264"/>
      <c r="Y42" s="265"/>
      <c r="Z42" s="98">
        <f>'Лист 1'!AC25</f>
        <v>2</v>
      </c>
      <c r="AA42" s="98">
        <f>'Лист 1'!AD25</f>
        <v>2</v>
      </c>
      <c r="AB42" s="98">
        <f>'Лист 1'!AE25</f>
        <v>2</v>
      </c>
      <c r="AC42" s="98">
        <f>'Лист 1'!AF25</f>
        <v>2</v>
      </c>
      <c r="AD42" s="98">
        <f>'Лист 1'!AG25</f>
        <v>2</v>
      </c>
      <c r="AE42" s="98">
        <f>'Лист 1'!AH25</f>
        <v>2</v>
      </c>
      <c r="AF42" s="98">
        <f>'Лист 1'!AI25</f>
        <v>2</v>
      </c>
      <c r="AG42" s="98">
        <f>'Лист 1'!AJ25</f>
        <v>2</v>
      </c>
      <c r="AH42" s="98">
        <f>'Лист 1'!AK25</f>
        <v>2</v>
      </c>
      <c r="AI42" s="260"/>
      <c r="AJ42" s="79"/>
      <c r="AK42" s="80"/>
      <c r="AL42" s="80"/>
      <c r="AM42" s="80"/>
      <c r="AN42" s="79"/>
      <c r="AO42" s="80"/>
      <c r="AP42" s="80"/>
      <c r="AQ42" s="90"/>
      <c r="AR42" s="271"/>
      <c r="AS42" s="272"/>
      <c r="AT42" s="272"/>
      <c r="AU42" s="273"/>
      <c r="AV42" s="279"/>
      <c r="AW42" s="280"/>
      <c r="AX42" s="85"/>
      <c r="AY42" s="74"/>
      <c r="AZ42" s="74"/>
      <c r="BA42" s="74"/>
      <c r="BB42" s="74"/>
      <c r="BC42" s="74"/>
      <c r="BD42" s="74"/>
      <c r="BE42" s="74"/>
      <c r="BF42" s="74"/>
      <c r="BG42" s="86"/>
      <c r="BH42" s="91"/>
      <c r="BI42" s="290">
        <f>SUM(G42:S42)+SUM(Z42:AH42)</f>
        <v>31</v>
      </c>
      <c r="BJ42" s="290">
        <f>SUM(G43:S43,Z43:AH43)</f>
        <v>15</v>
      </c>
    </row>
    <row r="43" spans="2:62" ht="15.75" thickBot="1">
      <c r="B43" s="293"/>
      <c r="C43" s="294"/>
      <c r="D43" s="295"/>
      <c r="E43" s="92" t="s">
        <v>65</v>
      </c>
      <c r="F43" s="93"/>
      <c r="G43" s="106">
        <f>G42/2</f>
        <v>0.5</v>
      </c>
      <c r="H43" s="107">
        <f t="shared" ref="H43:R43" si="11">H42/2</f>
        <v>0.5</v>
      </c>
      <c r="I43" s="107">
        <f t="shared" si="11"/>
        <v>0.5</v>
      </c>
      <c r="J43" s="107">
        <f t="shared" si="11"/>
        <v>0.5</v>
      </c>
      <c r="K43" s="107">
        <f t="shared" si="11"/>
        <v>0.5</v>
      </c>
      <c r="L43" s="107">
        <f t="shared" si="11"/>
        <v>0.5</v>
      </c>
      <c r="M43" s="107">
        <f t="shared" si="11"/>
        <v>0.5</v>
      </c>
      <c r="N43" s="107">
        <f t="shared" si="11"/>
        <v>0.5</v>
      </c>
      <c r="O43" s="107">
        <f t="shared" si="11"/>
        <v>0.5</v>
      </c>
      <c r="P43" s="107">
        <f t="shared" si="11"/>
        <v>0.5</v>
      </c>
      <c r="Q43" s="107">
        <f t="shared" si="11"/>
        <v>0.5</v>
      </c>
      <c r="R43" s="107">
        <f t="shared" si="11"/>
        <v>0.5</v>
      </c>
      <c r="S43" s="107">
        <v>0</v>
      </c>
      <c r="T43" s="260"/>
      <c r="U43" s="79"/>
      <c r="V43" s="80"/>
      <c r="W43" s="80"/>
      <c r="X43" s="264"/>
      <c r="Y43" s="265"/>
      <c r="Z43" s="95">
        <f t="shared" ref="Z43:AH43" si="12">Z42/2</f>
        <v>1</v>
      </c>
      <c r="AA43" s="95">
        <f t="shared" si="12"/>
        <v>1</v>
      </c>
      <c r="AB43" s="95">
        <f t="shared" si="12"/>
        <v>1</v>
      </c>
      <c r="AC43" s="95">
        <f t="shared" si="12"/>
        <v>1</v>
      </c>
      <c r="AD43" s="95">
        <f t="shared" si="12"/>
        <v>1</v>
      </c>
      <c r="AE43" s="95">
        <f t="shared" si="12"/>
        <v>1</v>
      </c>
      <c r="AF43" s="95">
        <f t="shared" si="12"/>
        <v>1</v>
      </c>
      <c r="AG43" s="95">
        <f t="shared" si="12"/>
        <v>1</v>
      </c>
      <c r="AH43" s="95">
        <f t="shared" si="12"/>
        <v>1</v>
      </c>
      <c r="AI43" s="260"/>
      <c r="AJ43" s="79"/>
      <c r="AK43" s="80"/>
      <c r="AL43" s="80"/>
      <c r="AM43" s="80"/>
      <c r="AN43" s="79"/>
      <c r="AO43" s="80"/>
      <c r="AP43" s="80"/>
      <c r="AQ43" s="90"/>
      <c r="AR43" s="271"/>
      <c r="AS43" s="272"/>
      <c r="AT43" s="272"/>
      <c r="AU43" s="273"/>
      <c r="AV43" s="279"/>
      <c r="AW43" s="280"/>
      <c r="AX43" s="85"/>
      <c r="AY43" s="74"/>
      <c r="AZ43" s="74"/>
      <c r="BA43" s="74"/>
      <c r="BB43" s="74"/>
      <c r="BC43" s="74"/>
      <c r="BD43" s="74"/>
      <c r="BE43" s="74"/>
      <c r="BF43" s="74"/>
      <c r="BG43" s="86"/>
      <c r="BH43" s="91"/>
      <c r="BI43" s="291"/>
      <c r="BJ43" s="291"/>
    </row>
    <row r="44" spans="2:62">
      <c r="B44" s="253" t="s">
        <v>25</v>
      </c>
      <c r="C44" s="297" t="s">
        <v>143</v>
      </c>
      <c r="D44" s="298"/>
      <c r="E44" s="62" t="s">
        <v>63</v>
      </c>
      <c r="F44" s="76"/>
      <c r="G44" s="102">
        <f>G46+G58</f>
        <v>29</v>
      </c>
      <c r="H44" s="103">
        <f t="shared" ref="H44:S45" si="13">H46+H58</f>
        <v>29</v>
      </c>
      <c r="I44" s="103">
        <f t="shared" si="13"/>
        <v>29</v>
      </c>
      <c r="J44" s="103">
        <f t="shared" si="13"/>
        <v>29</v>
      </c>
      <c r="K44" s="103">
        <f t="shared" si="13"/>
        <v>29</v>
      </c>
      <c r="L44" s="103">
        <f t="shared" si="13"/>
        <v>29</v>
      </c>
      <c r="M44" s="103">
        <f t="shared" si="13"/>
        <v>29</v>
      </c>
      <c r="N44" s="103">
        <f t="shared" si="13"/>
        <v>29</v>
      </c>
      <c r="O44" s="103">
        <f t="shared" si="13"/>
        <v>29</v>
      </c>
      <c r="P44" s="103">
        <f t="shared" si="13"/>
        <v>29</v>
      </c>
      <c r="Q44" s="103">
        <f t="shared" si="13"/>
        <v>29</v>
      </c>
      <c r="R44" s="103">
        <f t="shared" si="13"/>
        <v>29</v>
      </c>
      <c r="S44" s="103">
        <f t="shared" si="13"/>
        <v>29</v>
      </c>
      <c r="T44" s="260"/>
      <c r="U44" s="79"/>
      <c r="V44" s="80"/>
      <c r="W44" s="80"/>
      <c r="X44" s="264"/>
      <c r="Y44" s="265"/>
      <c r="Z44" s="103">
        <f t="shared" ref="Z44:AH45" si="14">Z46+Z58</f>
        <v>27</v>
      </c>
      <c r="AA44" s="103">
        <f t="shared" si="14"/>
        <v>27</v>
      </c>
      <c r="AB44" s="103">
        <f t="shared" si="14"/>
        <v>27</v>
      </c>
      <c r="AC44" s="103">
        <f t="shared" si="14"/>
        <v>27</v>
      </c>
      <c r="AD44" s="103">
        <f t="shared" si="14"/>
        <v>27</v>
      </c>
      <c r="AE44" s="103">
        <f t="shared" si="14"/>
        <v>27</v>
      </c>
      <c r="AF44" s="103">
        <f t="shared" si="14"/>
        <v>27</v>
      </c>
      <c r="AG44" s="103">
        <f t="shared" si="14"/>
        <v>27</v>
      </c>
      <c r="AH44" s="103">
        <f t="shared" si="14"/>
        <v>27</v>
      </c>
      <c r="AI44" s="260"/>
      <c r="AJ44" s="79"/>
      <c r="AK44" s="80"/>
      <c r="AL44" s="80"/>
      <c r="AM44" s="80"/>
      <c r="AN44" s="82"/>
      <c r="AO44" s="83"/>
      <c r="AP44" s="83"/>
      <c r="AQ44" s="84"/>
      <c r="AR44" s="271"/>
      <c r="AS44" s="272"/>
      <c r="AT44" s="272"/>
      <c r="AU44" s="273"/>
      <c r="AV44" s="279"/>
      <c r="AW44" s="280"/>
      <c r="AX44" s="85"/>
      <c r="AY44" s="74"/>
      <c r="AZ44" s="74"/>
      <c r="BA44" s="74"/>
      <c r="BB44" s="74"/>
      <c r="BC44" s="74"/>
      <c r="BD44" s="74"/>
      <c r="BE44" s="74"/>
      <c r="BF44" s="74"/>
      <c r="BG44" s="86"/>
      <c r="BH44" s="74"/>
      <c r="BI44" s="283">
        <f>SUM(G44:S44)+SUM(Z44:AH44)</f>
        <v>620</v>
      </c>
      <c r="BJ44" s="283">
        <f>SUM(G45:S45,Z45:AH45)</f>
        <v>311</v>
      </c>
    </row>
    <row r="45" spans="2:62" ht="15.75" thickBot="1">
      <c r="B45" s="254"/>
      <c r="C45" s="299"/>
      <c r="D45" s="300"/>
      <c r="E45" s="75" t="s">
        <v>65</v>
      </c>
      <c r="F45" s="76"/>
      <c r="G45" s="105">
        <f>G47+G59</f>
        <v>14.5</v>
      </c>
      <c r="H45" s="78">
        <f t="shared" si="13"/>
        <v>14.5</v>
      </c>
      <c r="I45" s="78">
        <f t="shared" si="13"/>
        <v>14.5</v>
      </c>
      <c r="J45" s="78">
        <f t="shared" si="13"/>
        <v>14.5</v>
      </c>
      <c r="K45" s="78">
        <f t="shared" si="13"/>
        <v>14.5</v>
      </c>
      <c r="L45" s="78">
        <f t="shared" si="13"/>
        <v>14.5</v>
      </c>
      <c r="M45" s="78">
        <f t="shared" si="13"/>
        <v>14.5</v>
      </c>
      <c r="N45" s="78">
        <f t="shared" si="13"/>
        <v>14.5</v>
      </c>
      <c r="O45" s="78">
        <f t="shared" si="13"/>
        <v>14.5</v>
      </c>
      <c r="P45" s="78">
        <f t="shared" si="13"/>
        <v>14.5</v>
      </c>
      <c r="Q45" s="78">
        <f t="shared" si="13"/>
        <v>14.5</v>
      </c>
      <c r="R45" s="78">
        <f t="shared" si="13"/>
        <v>14.5</v>
      </c>
      <c r="S45" s="78">
        <f t="shared" si="13"/>
        <v>15</v>
      </c>
      <c r="T45" s="260"/>
      <c r="U45" s="79"/>
      <c r="V45" s="80"/>
      <c r="W45" s="80"/>
      <c r="X45" s="264"/>
      <c r="Y45" s="265"/>
      <c r="Z45" s="78">
        <f t="shared" si="14"/>
        <v>13.5</v>
      </c>
      <c r="AA45" s="78">
        <f t="shared" si="14"/>
        <v>13.5</v>
      </c>
      <c r="AB45" s="78">
        <f t="shared" si="14"/>
        <v>13.5</v>
      </c>
      <c r="AC45" s="78">
        <f t="shared" si="14"/>
        <v>13.5</v>
      </c>
      <c r="AD45" s="78">
        <f t="shared" si="14"/>
        <v>13.5</v>
      </c>
      <c r="AE45" s="78">
        <f t="shared" si="14"/>
        <v>13.5</v>
      </c>
      <c r="AF45" s="78">
        <f t="shared" si="14"/>
        <v>13.5</v>
      </c>
      <c r="AG45" s="78">
        <f t="shared" si="14"/>
        <v>13.5</v>
      </c>
      <c r="AH45" s="78">
        <f t="shared" si="14"/>
        <v>14</v>
      </c>
      <c r="AI45" s="260"/>
      <c r="AJ45" s="79"/>
      <c r="AK45" s="80"/>
      <c r="AL45" s="80"/>
      <c r="AM45" s="80"/>
      <c r="AN45" s="82"/>
      <c r="AO45" s="83"/>
      <c r="AP45" s="83"/>
      <c r="AQ45" s="84"/>
      <c r="AR45" s="271"/>
      <c r="AS45" s="272"/>
      <c r="AT45" s="272"/>
      <c r="AU45" s="273"/>
      <c r="AV45" s="279"/>
      <c r="AW45" s="280"/>
      <c r="AX45" s="85"/>
      <c r="AY45" s="74"/>
      <c r="AZ45" s="74"/>
      <c r="BA45" s="74"/>
      <c r="BB45" s="74"/>
      <c r="BC45" s="74"/>
      <c r="BD45" s="74"/>
      <c r="BE45" s="74"/>
      <c r="BF45" s="74"/>
      <c r="BG45" s="86"/>
      <c r="BH45" s="74"/>
      <c r="BI45" s="284"/>
      <c r="BJ45" s="284"/>
    </row>
    <row r="46" spans="2:62">
      <c r="B46" s="253" t="s">
        <v>25</v>
      </c>
      <c r="C46" s="297" t="s">
        <v>87</v>
      </c>
      <c r="D46" s="298"/>
      <c r="E46" s="62" t="s">
        <v>63</v>
      </c>
      <c r="F46" s="76"/>
      <c r="G46" s="102">
        <f>G48+G50+G52+G54+G56</f>
        <v>10</v>
      </c>
      <c r="H46" s="103">
        <f t="shared" ref="H46:S47" si="15">H48+H50+H52+H54+H56</f>
        <v>10</v>
      </c>
      <c r="I46" s="103">
        <f t="shared" si="15"/>
        <v>10</v>
      </c>
      <c r="J46" s="103">
        <f t="shared" si="15"/>
        <v>10</v>
      </c>
      <c r="K46" s="103">
        <f t="shared" si="15"/>
        <v>10</v>
      </c>
      <c r="L46" s="103">
        <f t="shared" si="15"/>
        <v>10</v>
      </c>
      <c r="M46" s="103">
        <f t="shared" si="15"/>
        <v>10</v>
      </c>
      <c r="N46" s="103">
        <f t="shared" si="15"/>
        <v>10</v>
      </c>
      <c r="O46" s="103">
        <f t="shared" si="15"/>
        <v>10</v>
      </c>
      <c r="P46" s="103">
        <f t="shared" si="15"/>
        <v>10</v>
      </c>
      <c r="Q46" s="103">
        <f t="shared" si="15"/>
        <v>10</v>
      </c>
      <c r="R46" s="103">
        <f t="shared" si="15"/>
        <v>10</v>
      </c>
      <c r="S46" s="103">
        <f t="shared" si="15"/>
        <v>10</v>
      </c>
      <c r="T46" s="260"/>
      <c r="U46" s="79"/>
      <c r="V46" s="80"/>
      <c r="W46" s="80"/>
      <c r="X46" s="264"/>
      <c r="Y46" s="265"/>
      <c r="Z46" s="103">
        <f t="shared" ref="Z46:AH47" si="16">Z48+Z50+Z52+Z54+Z56</f>
        <v>11</v>
      </c>
      <c r="AA46" s="103">
        <f t="shared" si="16"/>
        <v>11</v>
      </c>
      <c r="AB46" s="103">
        <f t="shared" si="16"/>
        <v>11</v>
      </c>
      <c r="AC46" s="103">
        <f t="shared" si="16"/>
        <v>11</v>
      </c>
      <c r="AD46" s="103">
        <f t="shared" si="16"/>
        <v>11</v>
      </c>
      <c r="AE46" s="103">
        <f t="shared" si="16"/>
        <v>11</v>
      </c>
      <c r="AF46" s="103">
        <f t="shared" si="16"/>
        <v>11</v>
      </c>
      <c r="AG46" s="103">
        <f t="shared" si="16"/>
        <v>11</v>
      </c>
      <c r="AH46" s="103">
        <f t="shared" si="16"/>
        <v>11</v>
      </c>
      <c r="AI46" s="260"/>
      <c r="AJ46" s="79"/>
      <c r="AK46" s="80"/>
      <c r="AL46" s="80"/>
      <c r="AM46" s="80"/>
      <c r="AN46" s="82"/>
      <c r="AO46" s="83"/>
      <c r="AP46" s="83"/>
      <c r="AQ46" s="84"/>
      <c r="AR46" s="271"/>
      <c r="AS46" s="272"/>
      <c r="AT46" s="272"/>
      <c r="AU46" s="273"/>
      <c r="AV46" s="279"/>
      <c r="AW46" s="280"/>
      <c r="AX46" s="85"/>
      <c r="AY46" s="74"/>
      <c r="AZ46" s="74"/>
      <c r="BA46" s="74"/>
      <c r="BB46" s="74"/>
      <c r="BC46" s="74"/>
      <c r="BD46" s="74"/>
      <c r="BE46" s="74"/>
      <c r="BF46" s="74"/>
      <c r="BG46" s="86"/>
      <c r="BH46" s="74"/>
      <c r="BI46" s="283">
        <f>SUM(G46:S46)+SUM(Z46:AH46)</f>
        <v>229</v>
      </c>
      <c r="BJ46" s="283">
        <f>SUM(G47:S47,Z47:AH47)</f>
        <v>116</v>
      </c>
    </row>
    <row r="47" spans="2:62">
      <c r="B47" s="254"/>
      <c r="C47" s="299"/>
      <c r="D47" s="300"/>
      <c r="E47" s="75" t="s">
        <v>65</v>
      </c>
      <c r="F47" s="76"/>
      <c r="G47" s="108">
        <f>G49+G51+G53+G55+G57</f>
        <v>5</v>
      </c>
      <c r="H47" s="78">
        <f t="shared" si="15"/>
        <v>5</v>
      </c>
      <c r="I47" s="78">
        <f t="shared" si="15"/>
        <v>5</v>
      </c>
      <c r="J47" s="78">
        <f t="shared" si="15"/>
        <v>5</v>
      </c>
      <c r="K47" s="78">
        <f t="shared" si="15"/>
        <v>5</v>
      </c>
      <c r="L47" s="78">
        <f t="shared" si="15"/>
        <v>5</v>
      </c>
      <c r="M47" s="78">
        <f t="shared" si="15"/>
        <v>5</v>
      </c>
      <c r="N47" s="78">
        <f t="shared" si="15"/>
        <v>5</v>
      </c>
      <c r="O47" s="78">
        <f t="shared" si="15"/>
        <v>5</v>
      </c>
      <c r="P47" s="78">
        <f t="shared" si="15"/>
        <v>5</v>
      </c>
      <c r="Q47" s="78">
        <f t="shared" si="15"/>
        <v>5</v>
      </c>
      <c r="R47" s="78">
        <f t="shared" si="15"/>
        <v>5</v>
      </c>
      <c r="S47" s="78">
        <f t="shared" si="15"/>
        <v>6</v>
      </c>
      <c r="T47" s="260"/>
      <c r="U47" s="79"/>
      <c r="V47" s="80"/>
      <c r="W47" s="80"/>
      <c r="X47" s="264"/>
      <c r="Y47" s="265"/>
      <c r="Z47" s="78">
        <f t="shared" si="16"/>
        <v>5.5</v>
      </c>
      <c r="AA47" s="78">
        <f t="shared" si="16"/>
        <v>5.5</v>
      </c>
      <c r="AB47" s="78">
        <f t="shared" si="16"/>
        <v>5.5</v>
      </c>
      <c r="AC47" s="78">
        <f t="shared" si="16"/>
        <v>5.5</v>
      </c>
      <c r="AD47" s="78">
        <f t="shared" si="16"/>
        <v>5.5</v>
      </c>
      <c r="AE47" s="78">
        <f t="shared" si="16"/>
        <v>5.5</v>
      </c>
      <c r="AF47" s="78">
        <f t="shared" si="16"/>
        <v>5.5</v>
      </c>
      <c r="AG47" s="78">
        <f t="shared" si="16"/>
        <v>5.5</v>
      </c>
      <c r="AH47" s="78">
        <f t="shared" si="16"/>
        <v>6</v>
      </c>
      <c r="AI47" s="260"/>
      <c r="AJ47" s="79"/>
      <c r="AK47" s="80"/>
      <c r="AL47" s="80"/>
      <c r="AM47" s="80"/>
      <c r="AN47" s="82"/>
      <c r="AO47" s="83"/>
      <c r="AP47" s="83"/>
      <c r="AQ47" s="84"/>
      <c r="AR47" s="271"/>
      <c r="AS47" s="272"/>
      <c r="AT47" s="272"/>
      <c r="AU47" s="273"/>
      <c r="AV47" s="279"/>
      <c r="AW47" s="280"/>
      <c r="AX47" s="85"/>
      <c r="AY47" s="74"/>
      <c r="AZ47" s="74"/>
      <c r="BA47" s="74"/>
      <c r="BB47" s="74"/>
      <c r="BC47" s="74"/>
      <c r="BD47" s="74"/>
      <c r="BE47" s="74"/>
      <c r="BF47" s="74"/>
      <c r="BG47" s="86"/>
      <c r="BH47" s="74"/>
      <c r="BI47" s="284"/>
      <c r="BJ47" s="284"/>
    </row>
    <row r="48" spans="2:62">
      <c r="B48" s="292" t="s">
        <v>26</v>
      </c>
      <c r="C48" s="286" t="s">
        <v>27</v>
      </c>
      <c r="D48" s="287"/>
      <c r="E48" s="87" t="s">
        <v>63</v>
      </c>
      <c r="F48" s="93"/>
      <c r="G48" s="89">
        <f>'Лист 1'!J26</f>
        <v>3</v>
      </c>
      <c r="H48" s="32">
        <f>'Лист 1'!K26</f>
        <v>3</v>
      </c>
      <c r="I48" s="32">
        <f>'Лист 1'!L26</f>
        <v>3</v>
      </c>
      <c r="J48" s="32">
        <f>'Лист 1'!M26</f>
        <v>3</v>
      </c>
      <c r="K48" s="32">
        <f>'Лист 1'!N26</f>
        <v>3</v>
      </c>
      <c r="L48" s="32">
        <f>'Лист 1'!O26</f>
        <v>3</v>
      </c>
      <c r="M48" s="32">
        <f>'Лист 1'!P26</f>
        <v>3</v>
      </c>
      <c r="N48" s="32">
        <f>'Лист 1'!Q26</f>
        <v>3</v>
      </c>
      <c r="O48" s="32">
        <f>'Лист 1'!R26</f>
        <v>3</v>
      </c>
      <c r="P48" s="32">
        <f>'Лист 1'!S26</f>
        <v>3</v>
      </c>
      <c r="Q48" s="32">
        <f>'Лист 1'!T26</f>
        <v>3</v>
      </c>
      <c r="R48" s="32">
        <f>'Лист 1'!U26</f>
        <v>3</v>
      </c>
      <c r="S48" s="32">
        <f>'Лист 1'!V26</f>
        <v>3</v>
      </c>
      <c r="T48" s="260"/>
      <c r="U48" s="79"/>
      <c r="V48" s="80"/>
      <c r="W48" s="80"/>
      <c r="X48" s="264"/>
      <c r="Y48" s="265"/>
      <c r="Z48" s="32">
        <f>'Лист 1'!AC26</f>
        <v>2</v>
      </c>
      <c r="AA48" s="32">
        <f>'Лист 1'!AD26</f>
        <v>2</v>
      </c>
      <c r="AB48" s="32">
        <f>'Лист 1'!AE26</f>
        <v>2</v>
      </c>
      <c r="AC48" s="32">
        <f>'Лист 1'!AF26</f>
        <v>2</v>
      </c>
      <c r="AD48" s="32">
        <f>'Лист 1'!AG26</f>
        <v>2</v>
      </c>
      <c r="AE48" s="32">
        <f>'Лист 1'!AH26</f>
        <v>2</v>
      </c>
      <c r="AF48" s="32">
        <f>'Лист 1'!AI26</f>
        <v>2</v>
      </c>
      <c r="AG48" s="32">
        <f>'Лист 1'!AJ26</f>
        <v>2</v>
      </c>
      <c r="AH48" s="32">
        <f>'Лист 1'!AK26</f>
        <v>2</v>
      </c>
      <c r="AI48" s="260"/>
      <c r="AJ48" s="79"/>
      <c r="AK48" s="80"/>
      <c r="AL48" s="80"/>
      <c r="AM48" s="80"/>
      <c r="AN48" s="79"/>
      <c r="AO48" s="80"/>
      <c r="AP48" s="80"/>
      <c r="AQ48" s="90"/>
      <c r="AR48" s="271"/>
      <c r="AS48" s="272"/>
      <c r="AT48" s="272"/>
      <c r="AU48" s="273"/>
      <c r="AV48" s="279"/>
      <c r="AW48" s="280"/>
      <c r="AX48" s="85"/>
      <c r="AY48" s="74"/>
      <c r="AZ48" s="74"/>
      <c r="BA48" s="74"/>
      <c r="BB48" s="74"/>
      <c r="BC48" s="74"/>
      <c r="BD48" s="74"/>
      <c r="BE48" s="74"/>
      <c r="BF48" s="74"/>
      <c r="BG48" s="86"/>
      <c r="BH48" s="91"/>
      <c r="BI48" s="290">
        <f>SUM(G48:S48)+SUM(Z48:AH48)</f>
        <v>57</v>
      </c>
      <c r="BJ48" s="290">
        <f>SUM(G49:S49,Z49:AH49)</f>
        <v>29</v>
      </c>
    </row>
    <row r="49" spans="2:62">
      <c r="B49" s="301"/>
      <c r="C49" s="288"/>
      <c r="D49" s="289"/>
      <c r="E49" s="92" t="s">
        <v>65</v>
      </c>
      <c r="F49" s="93"/>
      <c r="G49" s="109">
        <f>G48/2</f>
        <v>1.5</v>
      </c>
      <c r="H49" s="110">
        <f t="shared" ref="H49:R49" si="17">H48/2</f>
        <v>1.5</v>
      </c>
      <c r="I49" s="110">
        <f t="shared" si="17"/>
        <v>1.5</v>
      </c>
      <c r="J49" s="110">
        <f t="shared" si="17"/>
        <v>1.5</v>
      </c>
      <c r="K49" s="110">
        <f t="shared" si="17"/>
        <v>1.5</v>
      </c>
      <c r="L49" s="110">
        <f t="shared" si="17"/>
        <v>1.5</v>
      </c>
      <c r="M49" s="110">
        <f t="shared" si="17"/>
        <v>1.5</v>
      </c>
      <c r="N49" s="110">
        <f t="shared" si="17"/>
        <v>1.5</v>
      </c>
      <c r="O49" s="110">
        <f t="shared" si="17"/>
        <v>1.5</v>
      </c>
      <c r="P49" s="110">
        <f t="shared" si="17"/>
        <v>1.5</v>
      </c>
      <c r="Q49" s="110">
        <f t="shared" si="17"/>
        <v>1.5</v>
      </c>
      <c r="R49" s="110">
        <f t="shared" si="17"/>
        <v>1.5</v>
      </c>
      <c r="S49" s="110">
        <v>2</v>
      </c>
      <c r="T49" s="260"/>
      <c r="U49" s="79"/>
      <c r="V49" s="80"/>
      <c r="W49" s="80"/>
      <c r="X49" s="264"/>
      <c r="Y49" s="265"/>
      <c r="Z49" s="111">
        <f t="shared" ref="Z49:AH49" si="18">Z48/2</f>
        <v>1</v>
      </c>
      <c r="AA49" s="111">
        <f t="shared" si="18"/>
        <v>1</v>
      </c>
      <c r="AB49" s="111">
        <f t="shared" si="18"/>
        <v>1</v>
      </c>
      <c r="AC49" s="111">
        <f t="shared" si="18"/>
        <v>1</v>
      </c>
      <c r="AD49" s="111">
        <f t="shared" si="18"/>
        <v>1</v>
      </c>
      <c r="AE49" s="111">
        <f t="shared" si="18"/>
        <v>1</v>
      </c>
      <c r="AF49" s="111">
        <f t="shared" si="18"/>
        <v>1</v>
      </c>
      <c r="AG49" s="111">
        <f t="shared" si="18"/>
        <v>1</v>
      </c>
      <c r="AH49" s="111">
        <f t="shared" si="18"/>
        <v>1</v>
      </c>
      <c r="AI49" s="260"/>
      <c r="AJ49" s="79"/>
      <c r="AK49" s="80"/>
      <c r="AL49" s="80"/>
      <c r="AM49" s="80"/>
      <c r="AN49" s="79"/>
      <c r="AO49" s="80"/>
      <c r="AP49" s="80"/>
      <c r="AQ49" s="90"/>
      <c r="AR49" s="271"/>
      <c r="AS49" s="272"/>
      <c r="AT49" s="272"/>
      <c r="AU49" s="273"/>
      <c r="AV49" s="279"/>
      <c r="AW49" s="280"/>
      <c r="AX49" s="85"/>
      <c r="AY49" s="74"/>
      <c r="AZ49" s="74"/>
      <c r="BA49" s="74"/>
      <c r="BB49" s="74"/>
      <c r="BC49" s="74"/>
      <c r="BD49" s="74"/>
      <c r="BE49" s="74"/>
      <c r="BF49" s="74"/>
      <c r="BG49" s="86"/>
      <c r="BH49" s="91"/>
      <c r="BI49" s="291"/>
      <c r="BJ49" s="291"/>
    </row>
    <row r="50" spans="2:62">
      <c r="B50" s="292" t="s">
        <v>28</v>
      </c>
      <c r="C50" s="286" t="s">
        <v>29</v>
      </c>
      <c r="D50" s="287"/>
      <c r="E50" s="87" t="s">
        <v>63</v>
      </c>
      <c r="F50" s="93"/>
      <c r="G50" s="89">
        <f>'Лист 1'!J27</f>
        <v>2</v>
      </c>
      <c r="H50" s="32">
        <f>'Лист 1'!K27</f>
        <v>2</v>
      </c>
      <c r="I50" s="32">
        <f>'Лист 1'!L27</f>
        <v>2</v>
      </c>
      <c r="J50" s="32">
        <f>'Лист 1'!M27</f>
        <v>2</v>
      </c>
      <c r="K50" s="32">
        <f>'Лист 1'!N27</f>
        <v>2</v>
      </c>
      <c r="L50" s="32">
        <f>'Лист 1'!O27</f>
        <v>2</v>
      </c>
      <c r="M50" s="32">
        <f>'Лист 1'!P27</f>
        <v>2</v>
      </c>
      <c r="N50" s="32">
        <f>'Лист 1'!Q27</f>
        <v>2</v>
      </c>
      <c r="O50" s="32">
        <f>'Лист 1'!R27</f>
        <v>2</v>
      </c>
      <c r="P50" s="32">
        <f>'Лист 1'!S27</f>
        <v>2</v>
      </c>
      <c r="Q50" s="32">
        <f>'Лист 1'!T27</f>
        <v>2</v>
      </c>
      <c r="R50" s="32">
        <f>'Лист 1'!U27</f>
        <v>2</v>
      </c>
      <c r="S50" s="32">
        <f>'Лист 1'!V27</f>
        <v>2</v>
      </c>
      <c r="T50" s="260"/>
      <c r="U50" s="79"/>
      <c r="V50" s="80"/>
      <c r="W50" s="80"/>
      <c r="X50" s="264"/>
      <c r="Y50" s="265"/>
      <c r="Z50" s="32">
        <f>'Лист 1'!AC27</f>
        <v>3</v>
      </c>
      <c r="AA50" s="32">
        <f>'Лист 1'!AD27</f>
        <v>3</v>
      </c>
      <c r="AB50" s="32">
        <f>'Лист 1'!AE27</f>
        <v>3</v>
      </c>
      <c r="AC50" s="32">
        <f>'Лист 1'!AF27</f>
        <v>3</v>
      </c>
      <c r="AD50" s="32">
        <f>'Лист 1'!AG27</f>
        <v>3</v>
      </c>
      <c r="AE50" s="32">
        <f>'Лист 1'!AH27</f>
        <v>3</v>
      </c>
      <c r="AF50" s="32">
        <f>'Лист 1'!AI27</f>
        <v>3</v>
      </c>
      <c r="AG50" s="32">
        <f>'Лист 1'!AJ27</f>
        <v>3</v>
      </c>
      <c r="AH50" s="32">
        <f>'Лист 1'!AK27</f>
        <v>3</v>
      </c>
      <c r="AI50" s="260"/>
      <c r="AJ50" s="79"/>
      <c r="AK50" s="80"/>
      <c r="AL50" s="80"/>
      <c r="AM50" s="80"/>
      <c r="AN50" s="79"/>
      <c r="AO50" s="80"/>
      <c r="AP50" s="80"/>
      <c r="AQ50" s="90"/>
      <c r="AR50" s="271"/>
      <c r="AS50" s="272"/>
      <c r="AT50" s="272"/>
      <c r="AU50" s="273"/>
      <c r="AV50" s="279"/>
      <c r="AW50" s="280"/>
      <c r="AX50" s="85"/>
      <c r="AY50" s="74"/>
      <c r="AZ50" s="74"/>
      <c r="BA50" s="74"/>
      <c r="BB50" s="74"/>
      <c r="BC50" s="74"/>
      <c r="BD50" s="74"/>
      <c r="BE50" s="74"/>
      <c r="BF50" s="74"/>
      <c r="BG50" s="86"/>
      <c r="BH50" s="91"/>
      <c r="BI50" s="290">
        <f>SUM(G50:S50)+SUM(Z50:AH50)</f>
        <v>53</v>
      </c>
      <c r="BJ50" s="290">
        <f>SUM(G51:S51,Z51:AH51)</f>
        <v>27</v>
      </c>
    </row>
    <row r="51" spans="2:62">
      <c r="B51" s="301"/>
      <c r="C51" s="288"/>
      <c r="D51" s="289"/>
      <c r="E51" s="92" t="s">
        <v>65</v>
      </c>
      <c r="F51" s="93"/>
      <c r="G51" s="112">
        <f>G50/2</f>
        <v>1</v>
      </c>
      <c r="H51" s="111">
        <f t="shared" ref="H51:S51" si="19">H50/2</f>
        <v>1</v>
      </c>
      <c r="I51" s="111">
        <f t="shared" si="19"/>
        <v>1</v>
      </c>
      <c r="J51" s="111">
        <f t="shared" si="19"/>
        <v>1</v>
      </c>
      <c r="K51" s="111">
        <f t="shared" si="19"/>
        <v>1</v>
      </c>
      <c r="L51" s="111">
        <f t="shared" si="19"/>
        <v>1</v>
      </c>
      <c r="M51" s="111">
        <f t="shared" si="19"/>
        <v>1</v>
      </c>
      <c r="N51" s="111">
        <f t="shared" si="19"/>
        <v>1</v>
      </c>
      <c r="O51" s="111">
        <f t="shared" si="19"/>
        <v>1</v>
      </c>
      <c r="P51" s="111">
        <f t="shared" si="19"/>
        <v>1</v>
      </c>
      <c r="Q51" s="111">
        <f t="shared" si="19"/>
        <v>1</v>
      </c>
      <c r="R51" s="111">
        <f t="shared" si="19"/>
        <v>1</v>
      </c>
      <c r="S51" s="111">
        <f t="shared" si="19"/>
        <v>1</v>
      </c>
      <c r="T51" s="260"/>
      <c r="U51" s="79"/>
      <c r="V51" s="80"/>
      <c r="W51" s="80"/>
      <c r="X51" s="264"/>
      <c r="Y51" s="265"/>
      <c r="Z51" s="110">
        <f t="shared" ref="Z51:AG51" si="20">Z50/2</f>
        <v>1.5</v>
      </c>
      <c r="AA51" s="110">
        <f t="shared" si="20"/>
        <v>1.5</v>
      </c>
      <c r="AB51" s="110">
        <f t="shared" si="20"/>
        <v>1.5</v>
      </c>
      <c r="AC51" s="110">
        <f t="shared" si="20"/>
        <v>1.5</v>
      </c>
      <c r="AD51" s="110">
        <f t="shared" si="20"/>
        <v>1.5</v>
      </c>
      <c r="AE51" s="110">
        <f t="shared" si="20"/>
        <v>1.5</v>
      </c>
      <c r="AF51" s="110">
        <f t="shared" si="20"/>
        <v>1.5</v>
      </c>
      <c r="AG51" s="110">
        <f t="shared" si="20"/>
        <v>1.5</v>
      </c>
      <c r="AH51" s="110">
        <v>2</v>
      </c>
      <c r="AI51" s="260"/>
      <c r="AJ51" s="79"/>
      <c r="AK51" s="80"/>
      <c r="AL51" s="80"/>
      <c r="AM51" s="90"/>
      <c r="AN51" s="79"/>
      <c r="AO51" s="80"/>
      <c r="AP51" s="80"/>
      <c r="AQ51" s="90"/>
      <c r="AR51" s="271"/>
      <c r="AS51" s="272"/>
      <c r="AT51" s="272"/>
      <c r="AU51" s="273"/>
      <c r="AV51" s="279"/>
      <c r="AW51" s="280"/>
      <c r="AX51" s="85"/>
      <c r="AY51" s="74"/>
      <c r="AZ51" s="74"/>
      <c r="BA51" s="74"/>
      <c r="BB51" s="74"/>
      <c r="BC51" s="74"/>
      <c r="BD51" s="74"/>
      <c r="BE51" s="74"/>
      <c r="BF51" s="74"/>
      <c r="BG51" s="86"/>
      <c r="BH51" s="91"/>
      <c r="BI51" s="291"/>
      <c r="BJ51" s="291"/>
    </row>
    <row r="52" spans="2:62">
      <c r="B52" s="292" t="s">
        <v>90</v>
      </c>
      <c r="C52" s="286" t="s">
        <v>144</v>
      </c>
      <c r="D52" s="287"/>
      <c r="E52" s="87" t="s">
        <v>63</v>
      </c>
      <c r="F52" s="93"/>
      <c r="G52" s="89">
        <f>'Лист 1'!J28</f>
        <v>0</v>
      </c>
      <c r="H52" s="32">
        <f>'Лист 1'!K28</f>
        <v>0</v>
      </c>
      <c r="I52" s="32">
        <f>'Лист 1'!L28</f>
        <v>0</v>
      </c>
      <c r="J52" s="32">
        <f>'Лист 1'!M28</f>
        <v>0</v>
      </c>
      <c r="K52" s="32">
        <f>'Лист 1'!N28</f>
        <v>0</v>
      </c>
      <c r="L52" s="32">
        <f>'Лист 1'!O28</f>
        <v>0</v>
      </c>
      <c r="M52" s="32">
        <f>'Лист 1'!P28</f>
        <v>0</v>
      </c>
      <c r="N52" s="32">
        <f>'Лист 1'!Q28</f>
        <v>0</v>
      </c>
      <c r="O52" s="32">
        <f>'Лист 1'!R28</f>
        <v>0</v>
      </c>
      <c r="P52" s="32">
        <f>'Лист 1'!S28</f>
        <v>0</v>
      </c>
      <c r="Q52" s="32">
        <f>'Лист 1'!T28</f>
        <v>0</v>
      </c>
      <c r="R52" s="32">
        <f>'Лист 1'!U28</f>
        <v>0</v>
      </c>
      <c r="S52" s="32">
        <f>'Лист 1'!V28</f>
        <v>0</v>
      </c>
      <c r="T52" s="260"/>
      <c r="U52" s="79"/>
      <c r="V52" s="80"/>
      <c r="W52" s="80"/>
      <c r="X52" s="264"/>
      <c r="Y52" s="265"/>
      <c r="Z52" s="32">
        <f>'Лист 1'!AC28</f>
        <v>4</v>
      </c>
      <c r="AA52" s="32">
        <f>'Лист 1'!AD28</f>
        <v>4</v>
      </c>
      <c r="AB52" s="32">
        <f>'Лист 1'!AE28</f>
        <v>4</v>
      </c>
      <c r="AC52" s="32">
        <f>'Лист 1'!AF28</f>
        <v>4</v>
      </c>
      <c r="AD52" s="32">
        <f>'Лист 1'!AG28</f>
        <v>4</v>
      </c>
      <c r="AE52" s="32">
        <f>'Лист 1'!AH28</f>
        <v>4</v>
      </c>
      <c r="AF52" s="32">
        <f>'Лист 1'!AI28</f>
        <v>4</v>
      </c>
      <c r="AG52" s="32">
        <f>'Лист 1'!AJ28</f>
        <v>4</v>
      </c>
      <c r="AH52" s="32">
        <f>'Лист 1'!AK28</f>
        <v>4</v>
      </c>
      <c r="AI52" s="260"/>
      <c r="AJ52" s="79"/>
      <c r="AK52" s="80"/>
      <c r="AL52" s="80"/>
      <c r="AM52" s="90"/>
      <c r="AN52" s="113"/>
      <c r="AO52" s="114"/>
      <c r="AP52" s="114"/>
      <c r="AQ52" s="115"/>
      <c r="AR52" s="271"/>
      <c r="AS52" s="272"/>
      <c r="AT52" s="272"/>
      <c r="AU52" s="273"/>
      <c r="AV52" s="279"/>
      <c r="AW52" s="280"/>
      <c r="AX52" s="85"/>
      <c r="AY52" s="74"/>
      <c r="AZ52" s="74"/>
      <c r="BA52" s="74"/>
      <c r="BB52" s="74"/>
      <c r="BC52" s="74"/>
      <c r="BD52" s="74"/>
      <c r="BE52" s="74"/>
      <c r="BF52" s="74"/>
      <c r="BG52" s="86"/>
      <c r="BH52" s="91"/>
      <c r="BI52" s="290">
        <f>SUM(G52:S52)+SUM(Z52:AH52)</f>
        <v>36</v>
      </c>
      <c r="BJ52" s="290">
        <f>SUM(G53:S53,Z53:AH53)</f>
        <v>18</v>
      </c>
    </row>
    <row r="53" spans="2:62">
      <c r="B53" s="301"/>
      <c r="C53" s="288"/>
      <c r="D53" s="289"/>
      <c r="E53" s="92" t="s">
        <v>65</v>
      </c>
      <c r="F53" s="93"/>
      <c r="G53" s="112">
        <f>G52/2</f>
        <v>0</v>
      </c>
      <c r="H53" s="111">
        <f t="shared" ref="H53:S53" si="21">H52/2</f>
        <v>0</v>
      </c>
      <c r="I53" s="111">
        <f t="shared" si="21"/>
        <v>0</v>
      </c>
      <c r="J53" s="111">
        <f t="shared" si="21"/>
        <v>0</v>
      </c>
      <c r="K53" s="111">
        <f t="shared" si="21"/>
        <v>0</v>
      </c>
      <c r="L53" s="111">
        <f t="shared" si="21"/>
        <v>0</v>
      </c>
      <c r="M53" s="111">
        <f t="shared" si="21"/>
        <v>0</v>
      </c>
      <c r="N53" s="111">
        <f t="shared" si="21"/>
        <v>0</v>
      </c>
      <c r="O53" s="111">
        <f t="shared" si="21"/>
        <v>0</v>
      </c>
      <c r="P53" s="111">
        <f t="shared" si="21"/>
        <v>0</v>
      </c>
      <c r="Q53" s="111">
        <f t="shared" si="21"/>
        <v>0</v>
      </c>
      <c r="R53" s="111">
        <f t="shared" si="21"/>
        <v>0</v>
      </c>
      <c r="S53" s="111">
        <f t="shared" si="21"/>
        <v>0</v>
      </c>
      <c r="T53" s="260"/>
      <c r="U53" s="79"/>
      <c r="V53" s="80"/>
      <c r="W53" s="80"/>
      <c r="X53" s="264"/>
      <c r="Y53" s="265"/>
      <c r="Z53" s="111">
        <f t="shared" ref="Z53:AH53" si="22">Z52/2</f>
        <v>2</v>
      </c>
      <c r="AA53" s="111">
        <f t="shared" si="22"/>
        <v>2</v>
      </c>
      <c r="AB53" s="111">
        <f t="shared" si="22"/>
        <v>2</v>
      </c>
      <c r="AC53" s="111">
        <f t="shared" si="22"/>
        <v>2</v>
      </c>
      <c r="AD53" s="111">
        <f t="shared" si="22"/>
        <v>2</v>
      </c>
      <c r="AE53" s="111">
        <f t="shared" si="22"/>
        <v>2</v>
      </c>
      <c r="AF53" s="111">
        <f t="shared" si="22"/>
        <v>2</v>
      </c>
      <c r="AG53" s="111">
        <f t="shared" si="22"/>
        <v>2</v>
      </c>
      <c r="AH53" s="111">
        <f t="shared" si="22"/>
        <v>2</v>
      </c>
      <c r="AI53" s="260"/>
      <c r="AJ53" s="79"/>
      <c r="AK53" s="80"/>
      <c r="AL53" s="80"/>
      <c r="AM53" s="90"/>
      <c r="AN53" s="113"/>
      <c r="AO53" s="114"/>
      <c r="AP53" s="114"/>
      <c r="AQ53" s="115"/>
      <c r="AR53" s="271"/>
      <c r="AS53" s="272"/>
      <c r="AT53" s="272"/>
      <c r="AU53" s="273"/>
      <c r="AV53" s="279"/>
      <c r="AW53" s="280"/>
      <c r="AX53" s="85"/>
      <c r="AY53" s="74"/>
      <c r="AZ53" s="74"/>
      <c r="BA53" s="74"/>
      <c r="BB53" s="74"/>
      <c r="BC53" s="74"/>
      <c r="BD53" s="74"/>
      <c r="BE53" s="74"/>
      <c r="BF53" s="74"/>
      <c r="BG53" s="86"/>
      <c r="BH53" s="91"/>
      <c r="BI53" s="291"/>
      <c r="BJ53" s="291"/>
    </row>
    <row r="54" spans="2:62">
      <c r="B54" s="292" t="s">
        <v>94</v>
      </c>
      <c r="C54" s="286" t="s">
        <v>35</v>
      </c>
      <c r="D54" s="287"/>
      <c r="E54" s="87" t="s">
        <v>63</v>
      </c>
      <c r="F54" s="93"/>
      <c r="G54" s="89">
        <f>'Лист 1'!J29</f>
        <v>2</v>
      </c>
      <c r="H54" s="32">
        <f>'Лист 1'!K29</f>
        <v>2</v>
      </c>
      <c r="I54" s="32">
        <f>'Лист 1'!L29</f>
        <v>2</v>
      </c>
      <c r="J54" s="32">
        <f>'Лист 1'!M29</f>
        <v>2</v>
      </c>
      <c r="K54" s="32">
        <f>'Лист 1'!N29</f>
        <v>2</v>
      </c>
      <c r="L54" s="32">
        <f>'Лист 1'!O29</f>
        <v>2</v>
      </c>
      <c r="M54" s="32">
        <f>'Лист 1'!P29</f>
        <v>2</v>
      </c>
      <c r="N54" s="32">
        <f>'Лист 1'!Q29</f>
        <v>2</v>
      </c>
      <c r="O54" s="32">
        <f>'Лист 1'!R29</f>
        <v>2</v>
      </c>
      <c r="P54" s="32">
        <f>'Лист 1'!S29</f>
        <v>2</v>
      </c>
      <c r="Q54" s="32">
        <f>'Лист 1'!T29</f>
        <v>2</v>
      </c>
      <c r="R54" s="32">
        <f>'Лист 1'!U29</f>
        <v>2</v>
      </c>
      <c r="S54" s="32">
        <f>'Лист 1'!V29</f>
        <v>2</v>
      </c>
      <c r="T54" s="260"/>
      <c r="U54" s="79"/>
      <c r="V54" s="80"/>
      <c r="W54" s="80"/>
      <c r="X54" s="264"/>
      <c r="Y54" s="265"/>
      <c r="Z54" s="32">
        <f>'Лист 1'!AC29</f>
        <v>2</v>
      </c>
      <c r="AA54" s="32">
        <f>'Лист 1'!AD29</f>
        <v>2</v>
      </c>
      <c r="AB54" s="32">
        <f>'Лист 1'!AE29</f>
        <v>2</v>
      </c>
      <c r="AC54" s="32">
        <f>'Лист 1'!AF29</f>
        <v>2</v>
      </c>
      <c r="AD54" s="32">
        <f>'Лист 1'!AG29</f>
        <v>2</v>
      </c>
      <c r="AE54" s="32">
        <f>'Лист 1'!AH29</f>
        <v>2</v>
      </c>
      <c r="AF54" s="32">
        <f>'Лист 1'!AI29</f>
        <v>2</v>
      </c>
      <c r="AG54" s="32">
        <f>'Лист 1'!AJ29</f>
        <v>2</v>
      </c>
      <c r="AH54" s="32">
        <f>'Лист 1'!AK29</f>
        <v>2</v>
      </c>
      <c r="AI54" s="260"/>
      <c r="AJ54" s="79"/>
      <c r="AK54" s="80"/>
      <c r="AL54" s="80"/>
      <c r="AM54" s="90"/>
      <c r="AN54" s="113"/>
      <c r="AO54" s="114"/>
      <c r="AP54" s="114"/>
      <c r="AQ54" s="115"/>
      <c r="AR54" s="271"/>
      <c r="AS54" s="272"/>
      <c r="AT54" s="272"/>
      <c r="AU54" s="273"/>
      <c r="AV54" s="279"/>
      <c r="AW54" s="280"/>
      <c r="AX54" s="85"/>
      <c r="AY54" s="74"/>
      <c r="AZ54" s="74"/>
      <c r="BA54" s="74"/>
      <c r="BB54" s="74"/>
      <c r="BC54" s="74"/>
      <c r="BD54" s="74"/>
      <c r="BE54" s="74"/>
      <c r="BF54" s="74"/>
      <c r="BG54" s="86"/>
      <c r="BH54" s="91"/>
      <c r="BI54" s="290">
        <f>SUM(G54:S54)+SUM(Z54:AH54)</f>
        <v>44</v>
      </c>
      <c r="BJ54" s="290">
        <f>SUM(G55:S55,Z55:AH55)</f>
        <v>22</v>
      </c>
    </row>
    <row r="55" spans="2:62">
      <c r="B55" s="301"/>
      <c r="C55" s="288"/>
      <c r="D55" s="289"/>
      <c r="E55" s="92" t="s">
        <v>65</v>
      </c>
      <c r="F55" s="93"/>
      <c r="G55" s="112">
        <f>G54/2</f>
        <v>1</v>
      </c>
      <c r="H55" s="111">
        <f t="shared" ref="H55:S55" si="23">H54/2</f>
        <v>1</v>
      </c>
      <c r="I55" s="111">
        <f t="shared" si="23"/>
        <v>1</v>
      </c>
      <c r="J55" s="111">
        <f t="shared" si="23"/>
        <v>1</v>
      </c>
      <c r="K55" s="111">
        <f t="shared" si="23"/>
        <v>1</v>
      </c>
      <c r="L55" s="111">
        <f t="shared" si="23"/>
        <v>1</v>
      </c>
      <c r="M55" s="111">
        <f t="shared" si="23"/>
        <v>1</v>
      </c>
      <c r="N55" s="111">
        <f t="shared" si="23"/>
        <v>1</v>
      </c>
      <c r="O55" s="111">
        <f t="shared" si="23"/>
        <v>1</v>
      </c>
      <c r="P55" s="111">
        <f t="shared" si="23"/>
        <v>1</v>
      </c>
      <c r="Q55" s="111">
        <f t="shared" si="23"/>
        <v>1</v>
      </c>
      <c r="R55" s="111">
        <f t="shared" si="23"/>
        <v>1</v>
      </c>
      <c r="S55" s="111">
        <f t="shared" si="23"/>
        <v>1</v>
      </c>
      <c r="T55" s="260"/>
      <c r="U55" s="79"/>
      <c r="V55" s="80"/>
      <c r="W55" s="80"/>
      <c r="X55" s="264"/>
      <c r="Y55" s="265"/>
      <c r="Z55" s="111">
        <f t="shared" ref="Z55:AH55" si="24">Z54/2</f>
        <v>1</v>
      </c>
      <c r="AA55" s="111">
        <f t="shared" si="24"/>
        <v>1</v>
      </c>
      <c r="AB55" s="111">
        <f t="shared" si="24"/>
        <v>1</v>
      </c>
      <c r="AC55" s="111">
        <f t="shared" si="24"/>
        <v>1</v>
      </c>
      <c r="AD55" s="111">
        <f t="shared" si="24"/>
        <v>1</v>
      </c>
      <c r="AE55" s="111">
        <f t="shared" si="24"/>
        <v>1</v>
      </c>
      <c r="AF55" s="111">
        <f t="shared" si="24"/>
        <v>1</v>
      </c>
      <c r="AG55" s="111">
        <f t="shared" si="24"/>
        <v>1</v>
      </c>
      <c r="AH55" s="111">
        <f t="shared" si="24"/>
        <v>1</v>
      </c>
      <c r="AI55" s="260"/>
      <c r="AJ55" s="79"/>
      <c r="AK55" s="80"/>
      <c r="AL55" s="80"/>
      <c r="AM55" s="90"/>
      <c r="AN55" s="113"/>
      <c r="AO55" s="114"/>
      <c r="AP55" s="114"/>
      <c r="AQ55" s="115"/>
      <c r="AR55" s="271"/>
      <c r="AS55" s="272"/>
      <c r="AT55" s="272"/>
      <c r="AU55" s="273"/>
      <c r="AV55" s="279"/>
      <c r="AW55" s="280"/>
      <c r="AX55" s="85"/>
      <c r="AY55" s="74"/>
      <c r="AZ55" s="74"/>
      <c r="BA55" s="74"/>
      <c r="BB55" s="74"/>
      <c r="BC55" s="74"/>
      <c r="BD55" s="74"/>
      <c r="BE55" s="74"/>
      <c r="BF55" s="74"/>
      <c r="BG55" s="86"/>
      <c r="BH55" s="91"/>
      <c r="BI55" s="291"/>
      <c r="BJ55" s="291"/>
    </row>
    <row r="56" spans="2:62">
      <c r="B56" s="292" t="s">
        <v>95</v>
      </c>
      <c r="C56" s="286" t="s">
        <v>39</v>
      </c>
      <c r="D56" s="287"/>
      <c r="E56" s="87" t="s">
        <v>63</v>
      </c>
      <c r="F56" s="93"/>
      <c r="G56" s="89">
        <f>'Лист 1'!J30</f>
        <v>3</v>
      </c>
      <c r="H56" s="32">
        <f>'Лист 1'!K30</f>
        <v>3</v>
      </c>
      <c r="I56" s="32">
        <f>'Лист 1'!L30</f>
        <v>3</v>
      </c>
      <c r="J56" s="32">
        <f>'Лист 1'!M30</f>
        <v>3</v>
      </c>
      <c r="K56" s="32">
        <f>'Лист 1'!N30</f>
        <v>3</v>
      </c>
      <c r="L56" s="32">
        <f>'Лист 1'!O30</f>
        <v>3</v>
      </c>
      <c r="M56" s="32">
        <f>'Лист 1'!P30</f>
        <v>3</v>
      </c>
      <c r="N56" s="32">
        <f>'Лист 1'!Q30</f>
        <v>3</v>
      </c>
      <c r="O56" s="32">
        <f>'Лист 1'!R30</f>
        <v>3</v>
      </c>
      <c r="P56" s="32">
        <f>'Лист 1'!S30</f>
        <v>3</v>
      </c>
      <c r="Q56" s="32">
        <f>'Лист 1'!T30</f>
        <v>3</v>
      </c>
      <c r="R56" s="32">
        <f>'Лист 1'!U30</f>
        <v>3</v>
      </c>
      <c r="S56" s="32">
        <f>'Лист 1'!V30</f>
        <v>3</v>
      </c>
      <c r="T56" s="260"/>
      <c r="U56" s="79"/>
      <c r="V56" s="80"/>
      <c r="W56" s="90"/>
      <c r="X56" s="264"/>
      <c r="Y56" s="265"/>
      <c r="Z56" s="32">
        <f>'Лист 1'!AC30</f>
        <v>0</v>
      </c>
      <c r="AA56" s="32">
        <f>'Лист 1'!AD30</f>
        <v>0</v>
      </c>
      <c r="AB56" s="32">
        <f>'Лист 1'!AE30</f>
        <v>0</v>
      </c>
      <c r="AC56" s="32">
        <f>'Лист 1'!AF30</f>
        <v>0</v>
      </c>
      <c r="AD56" s="32">
        <f>'Лист 1'!AG30</f>
        <v>0</v>
      </c>
      <c r="AE56" s="32">
        <f>'Лист 1'!AH30</f>
        <v>0</v>
      </c>
      <c r="AF56" s="32">
        <f>'Лист 1'!AI30</f>
        <v>0</v>
      </c>
      <c r="AG56" s="32">
        <f>'Лист 1'!AJ30</f>
        <v>0</v>
      </c>
      <c r="AH56" s="32">
        <f>'Лист 1'!AK30</f>
        <v>0</v>
      </c>
      <c r="AI56" s="260"/>
      <c r="AJ56" s="79"/>
      <c r="AK56" s="80"/>
      <c r="AL56" s="80"/>
      <c r="AM56" s="90"/>
      <c r="AN56" s="113"/>
      <c r="AO56" s="114"/>
      <c r="AP56" s="114"/>
      <c r="AQ56" s="115"/>
      <c r="AR56" s="271"/>
      <c r="AS56" s="272"/>
      <c r="AT56" s="272"/>
      <c r="AU56" s="273"/>
      <c r="AV56" s="279"/>
      <c r="AW56" s="280"/>
      <c r="AX56" s="85"/>
      <c r="AY56" s="74"/>
      <c r="AZ56" s="74"/>
      <c r="BA56" s="74"/>
      <c r="BB56" s="74"/>
      <c r="BC56" s="74"/>
      <c r="BD56" s="74"/>
      <c r="BE56" s="74"/>
      <c r="BF56" s="74"/>
      <c r="BG56" s="86"/>
      <c r="BH56" s="91"/>
      <c r="BI56" s="290">
        <f>SUM(G56:S56)+SUM(Z56:AH56)</f>
        <v>39</v>
      </c>
      <c r="BJ56" s="290">
        <f>SUM(G57:S57,Z57:AH57)</f>
        <v>20</v>
      </c>
    </row>
    <row r="57" spans="2:62" ht="15.75" thickBot="1">
      <c r="B57" s="301"/>
      <c r="C57" s="288"/>
      <c r="D57" s="289"/>
      <c r="E57" s="92" t="s">
        <v>65</v>
      </c>
      <c r="F57" s="93"/>
      <c r="G57" s="109">
        <f>G56/2</f>
        <v>1.5</v>
      </c>
      <c r="H57" s="110">
        <f t="shared" ref="H57:R57" si="25">H56/2</f>
        <v>1.5</v>
      </c>
      <c r="I57" s="110">
        <f t="shared" si="25"/>
        <v>1.5</v>
      </c>
      <c r="J57" s="110">
        <f t="shared" si="25"/>
        <v>1.5</v>
      </c>
      <c r="K57" s="110">
        <f t="shared" si="25"/>
        <v>1.5</v>
      </c>
      <c r="L57" s="110">
        <f t="shared" si="25"/>
        <v>1.5</v>
      </c>
      <c r="M57" s="110">
        <f t="shared" si="25"/>
        <v>1.5</v>
      </c>
      <c r="N57" s="110">
        <f t="shared" si="25"/>
        <v>1.5</v>
      </c>
      <c r="O57" s="110">
        <f t="shared" si="25"/>
        <v>1.5</v>
      </c>
      <c r="P57" s="110">
        <f t="shared" si="25"/>
        <v>1.5</v>
      </c>
      <c r="Q57" s="110">
        <f t="shared" si="25"/>
        <v>1.5</v>
      </c>
      <c r="R57" s="110">
        <f t="shared" si="25"/>
        <v>1.5</v>
      </c>
      <c r="S57" s="110">
        <v>2</v>
      </c>
      <c r="T57" s="260"/>
      <c r="U57" s="79"/>
      <c r="V57" s="80"/>
      <c r="W57" s="90"/>
      <c r="X57" s="264"/>
      <c r="Y57" s="265"/>
      <c r="Z57" s="111">
        <f t="shared" ref="Z57:AH57" si="26">Z56/2</f>
        <v>0</v>
      </c>
      <c r="AA57" s="111">
        <f t="shared" si="26"/>
        <v>0</v>
      </c>
      <c r="AB57" s="111">
        <f t="shared" si="26"/>
        <v>0</v>
      </c>
      <c r="AC57" s="111">
        <f t="shared" si="26"/>
        <v>0</v>
      </c>
      <c r="AD57" s="111">
        <f t="shared" si="26"/>
        <v>0</v>
      </c>
      <c r="AE57" s="111">
        <f t="shared" si="26"/>
        <v>0</v>
      </c>
      <c r="AF57" s="111">
        <f t="shared" si="26"/>
        <v>0</v>
      </c>
      <c r="AG57" s="111">
        <f t="shared" si="26"/>
        <v>0</v>
      </c>
      <c r="AH57" s="111">
        <f t="shared" si="26"/>
        <v>0</v>
      </c>
      <c r="AI57" s="260"/>
      <c r="AJ57" s="79"/>
      <c r="AK57" s="80"/>
      <c r="AL57" s="80"/>
      <c r="AM57" s="90"/>
      <c r="AN57" s="113"/>
      <c r="AO57" s="114"/>
      <c r="AP57" s="114"/>
      <c r="AQ57" s="115"/>
      <c r="AR57" s="271"/>
      <c r="AS57" s="272"/>
      <c r="AT57" s="272"/>
      <c r="AU57" s="273"/>
      <c r="AV57" s="279"/>
      <c r="AW57" s="280"/>
      <c r="AX57" s="85"/>
      <c r="AY57" s="74"/>
      <c r="AZ57" s="74"/>
      <c r="BA57" s="74"/>
      <c r="BB57" s="74"/>
      <c r="BC57" s="74"/>
      <c r="BD57" s="74"/>
      <c r="BE57" s="74"/>
      <c r="BF57" s="74"/>
      <c r="BG57" s="86"/>
      <c r="BH57" s="91"/>
      <c r="BI57" s="291"/>
      <c r="BJ57" s="291"/>
    </row>
    <row r="58" spans="2:62">
      <c r="B58" s="302" t="s">
        <v>30</v>
      </c>
      <c r="C58" s="304" t="s">
        <v>31</v>
      </c>
      <c r="D58" s="305"/>
      <c r="E58" s="62" t="s">
        <v>63</v>
      </c>
      <c r="F58" s="76"/>
      <c r="G58" s="116">
        <f>G60+G66</f>
        <v>19</v>
      </c>
      <c r="H58" s="65">
        <f t="shared" ref="H58:S59" si="27">H60+H66</f>
        <v>19</v>
      </c>
      <c r="I58" s="65">
        <f t="shared" si="27"/>
        <v>19</v>
      </c>
      <c r="J58" s="65">
        <f t="shared" si="27"/>
        <v>19</v>
      </c>
      <c r="K58" s="65">
        <f t="shared" si="27"/>
        <v>19</v>
      </c>
      <c r="L58" s="65">
        <f t="shared" si="27"/>
        <v>19</v>
      </c>
      <c r="M58" s="65">
        <f t="shared" si="27"/>
        <v>19</v>
      </c>
      <c r="N58" s="65">
        <f t="shared" si="27"/>
        <v>19</v>
      </c>
      <c r="O58" s="65">
        <f t="shared" si="27"/>
        <v>19</v>
      </c>
      <c r="P58" s="65">
        <f t="shared" si="27"/>
        <v>19</v>
      </c>
      <c r="Q58" s="65">
        <f t="shared" si="27"/>
        <v>19</v>
      </c>
      <c r="R58" s="65">
        <f t="shared" si="27"/>
        <v>19</v>
      </c>
      <c r="S58" s="65">
        <f t="shared" si="27"/>
        <v>19</v>
      </c>
      <c r="T58" s="260"/>
      <c r="U58" s="79"/>
      <c r="V58" s="80"/>
      <c r="W58" s="90"/>
      <c r="X58" s="264"/>
      <c r="Y58" s="265"/>
      <c r="Z58" s="65">
        <f t="shared" ref="Z58:AH59" si="28">Z60+Z66</f>
        <v>16</v>
      </c>
      <c r="AA58" s="65">
        <f t="shared" si="28"/>
        <v>16</v>
      </c>
      <c r="AB58" s="65">
        <f t="shared" si="28"/>
        <v>16</v>
      </c>
      <c r="AC58" s="65">
        <f t="shared" si="28"/>
        <v>16</v>
      </c>
      <c r="AD58" s="65">
        <f t="shared" si="28"/>
        <v>16</v>
      </c>
      <c r="AE58" s="65">
        <f t="shared" si="28"/>
        <v>16</v>
      </c>
      <c r="AF58" s="65">
        <f t="shared" si="28"/>
        <v>16</v>
      </c>
      <c r="AG58" s="65">
        <f t="shared" si="28"/>
        <v>16</v>
      </c>
      <c r="AH58" s="65">
        <f t="shared" si="28"/>
        <v>16</v>
      </c>
      <c r="AI58" s="260"/>
      <c r="AJ58" s="79"/>
      <c r="AK58" s="80"/>
      <c r="AL58" s="80"/>
      <c r="AM58" s="90"/>
      <c r="AN58" s="113"/>
      <c r="AO58" s="114"/>
      <c r="AP58" s="114"/>
      <c r="AQ58" s="115"/>
      <c r="AR58" s="271"/>
      <c r="AS58" s="272"/>
      <c r="AT58" s="272"/>
      <c r="AU58" s="273"/>
      <c r="AV58" s="279"/>
      <c r="AW58" s="280"/>
      <c r="AX58" s="85"/>
      <c r="AY58" s="74"/>
      <c r="AZ58" s="74"/>
      <c r="BA58" s="74"/>
      <c r="BB58" s="74"/>
      <c r="BC58" s="74"/>
      <c r="BD58" s="74"/>
      <c r="BE58" s="74"/>
      <c r="BF58" s="74"/>
      <c r="BG58" s="86"/>
      <c r="BH58" s="74"/>
      <c r="BI58" s="308">
        <f>SUM(G58:AQ58)</f>
        <v>391</v>
      </c>
      <c r="BJ58" s="308">
        <f>SUM(G59:S59,Z59:AH59)</f>
        <v>195</v>
      </c>
    </row>
    <row r="59" spans="2:62" ht="15.75" thickBot="1">
      <c r="B59" s="303"/>
      <c r="C59" s="306"/>
      <c r="D59" s="307"/>
      <c r="E59" s="117" t="s">
        <v>65</v>
      </c>
      <c r="F59" s="76"/>
      <c r="G59" s="118">
        <f>G61+G67</f>
        <v>9.5</v>
      </c>
      <c r="H59" s="119">
        <f t="shared" si="27"/>
        <v>9.5</v>
      </c>
      <c r="I59" s="119">
        <f t="shared" si="27"/>
        <v>9.5</v>
      </c>
      <c r="J59" s="119">
        <f t="shared" si="27"/>
        <v>9.5</v>
      </c>
      <c r="K59" s="119">
        <f t="shared" si="27"/>
        <v>9.5</v>
      </c>
      <c r="L59" s="119">
        <f t="shared" si="27"/>
        <v>9.5</v>
      </c>
      <c r="M59" s="119">
        <f t="shared" si="27"/>
        <v>9.5</v>
      </c>
      <c r="N59" s="119">
        <f t="shared" si="27"/>
        <v>9.5</v>
      </c>
      <c r="O59" s="119">
        <f t="shared" si="27"/>
        <v>9.5</v>
      </c>
      <c r="P59" s="119">
        <f t="shared" si="27"/>
        <v>9.5</v>
      </c>
      <c r="Q59" s="119">
        <f t="shared" si="27"/>
        <v>9.5</v>
      </c>
      <c r="R59" s="119">
        <f t="shared" si="27"/>
        <v>9.5</v>
      </c>
      <c r="S59" s="119">
        <f t="shared" si="27"/>
        <v>9</v>
      </c>
      <c r="T59" s="260"/>
      <c r="U59" s="79"/>
      <c r="V59" s="80"/>
      <c r="W59" s="90"/>
      <c r="X59" s="264"/>
      <c r="Y59" s="265"/>
      <c r="Z59" s="119">
        <f t="shared" si="28"/>
        <v>8</v>
      </c>
      <c r="AA59" s="119">
        <f t="shared" si="28"/>
        <v>8</v>
      </c>
      <c r="AB59" s="119">
        <f t="shared" si="28"/>
        <v>8</v>
      </c>
      <c r="AC59" s="119">
        <f t="shared" si="28"/>
        <v>8</v>
      </c>
      <c r="AD59" s="119">
        <f t="shared" si="28"/>
        <v>8</v>
      </c>
      <c r="AE59" s="119">
        <f t="shared" si="28"/>
        <v>8</v>
      </c>
      <c r="AF59" s="119">
        <f t="shared" si="28"/>
        <v>8</v>
      </c>
      <c r="AG59" s="119">
        <f t="shared" si="28"/>
        <v>8</v>
      </c>
      <c r="AH59" s="119">
        <f t="shared" si="28"/>
        <v>8</v>
      </c>
      <c r="AI59" s="260"/>
      <c r="AJ59" s="79"/>
      <c r="AK59" s="80"/>
      <c r="AL59" s="80"/>
      <c r="AM59" s="90"/>
      <c r="AN59" s="113"/>
      <c r="AO59" s="114"/>
      <c r="AP59" s="114"/>
      <c r="AQ59" s="115"/>
      <c r="AR59" s="271"/>
      <c r="AS59" s="272"/>
      <c r="AT59" s="272"/>
      <c r="AU59" s="273"/>
      <c r="AV59" s="279"/>
      <c r="AW59" s="280"/>
      <c r="AX59" s="85"/>
      <c r="AY59" s="74"/>
      <c r="AZ59" s="74"/>
      <c r="BA59" s="74"/>
      <c r="BB59" s="74"/>
      <c r="BC59" s="74"/>
      <c r="BD59" s="74"/>
      <c r="BE59" s="74"/>
      <c r="BF59" s="74"/>
      <c r="BG59" s="86"/>
      <c r="BH59" s="74"/>
      <c r="BI59" s="309"/>
      <c r="BJ59" s="309"/>
    </row>
    <row r="60" spans="2:62">
      <c r="B60" s="310" t="s">
        <v>32</v>
      </c>
      <c r="C60" s="312" t="s">
        <v>136</v>
      </c>
      <c r="D60" s="313"/>
      <c r="E60" s="120" t="s">
        <v>63</v>
      </c>
      <c r="F60" s="76"/>
      <c r="G60" s="121">
        <f>G62+G64</f>
        <v>15</v>
      </c>
      <c r="H60" s="122">
        <f t="shared" ref="H60:S60" si="29">H62+H64</f>
        <v>15</v>
      </c>
      <c r="I60" s="122">
        <f t="shared" si="29"/>
        <v>15</v>
      </c>
      <c r="J60" s="122">
        <f t="shared" si="29"/>
        <v>15</v>
      </c>
      <c r="K60" s="122">
        <f t="shared" si="29"/>
        <v>15</v>
      </c>
      <c r="L60" s="122">
        <f t="shared" si="29"/>
        <v>15</v>
      </c>
      <c r="M60" s="122">
        <f t="shared" si="29"/>
        <v>15</v>
      </c>
      <c r="N60" s="122">
        <f t="shared" si="29"/>
        <v>15</v>
      </c>
      <c r="O60" s="122">
        <f t="shared" si="29"/>
        <v>15</v>
      </c>
      <c r="P60" s="122">
        <f t="shared" si="29"/>
        <v>15</v>
      </c>
      <c r="Q60" s="122">
        <f t="shared" si="29"/>
        <v>15</v>
      </c>
      <c r="R60" s="122">
        <f t="shared" si="29"/>
        <v>15</v>
      </c>
      <c r="S60" s="122">
        <f t="shared" si="29"/>
        <v>15</v>
      </c>
      <c r="T60" s="260"/>
      <c r="U60" s="79"/>
      <c r="V60" s="80"/>
      <c r="W60" s="90"/>
      <c r="X60" s="264"/>
      <c r="Y60" s="265"/>
      <c r="Z60" s="122">
        <f t="shared" ref="Z60:AH60" si="30">Z62+Z64</f>
        <v>16</v>
      </c>
      <c r="AA60" s="122">
        <f t="shared" si="30"/>
        <v>16</v>
      </c>
      <c r="AB60" s="122">
        <f t="shared" si="30"/>
        <v>16</v>
      </c>
      <c r="AC60" s="122">
        <f t="shared" si="30"/>
        <v>16</v>
      </c>
      <c r="AD60" s="122">
        <f t="shared" si="30"/>
        <v>16</v>
      </c>
      <c r="AE60" s="122">
        <f t="shared" si="30"/>
        <v>16</v>
      </c>
      <c r="AF60" s="122">
        <f t="shared" si="30"/>
        <v>16</v>
      </c>
      <c r="AG60" s="122">
        <f t="shared" si="30"/>
        <v>16</v>
      </c>
      <c r="AH60" s="122">
        <f t="shared" si="30"/>
        <v>16</v>
      </c>
      <c r="AI60" s="260"/>
      <c r="AJ60" s="79"/>
      <c r="AK60" s="80"/>
      <c r="AL60" s="80"/>
      <c r="AM60" s="90"/>
      <c r="AN60" s="113"/>
      <c r="AO60" s="114"/>
      <c r="AP60" s="114"/>
      <c r="AQ60" s="115"/>
      <c r="AR60" s="271"/>
      <c r="AS60" s="272"/>
      <c r="AT60" s="272"/>
      <c r="AU60" s="273"/>
      <c r="AV60" s="279"/>
      <c r="AW60" s="280"/>
      <c r="AX60" s="85"/>
      <c r="AY60" s="74"/>
      <c r="AZ60" s="74"/>
      <c r="BA60" s="74"/>
      <c r="BB60" s="74"/>
      <c r="BC60" s="74"/>
      <c r="BD60" s="74"/>
      <c r="BE60" s="74"/>
      <c r="BF60" s="74"/>
      <c r="BG60" s="86"/>
      <c r="BH60" s="123"/>
      <c r="BI60" s="283">
        <f>SUM(G60:S60)+SUM(Z60:AH60)</f>
        <v>339</v>
      </c>
      <c r="BJ60" s="283">
        <f>SUM(G61:S61,Z61:AH61)</f>
        <v>169</v>
      </c>
    </row>
    <row r="61" spans="2:62">
      <c r="B61" s="311"/>
      <c r="C61" s="314"/>
      <c r="D61" s="315"/>
      <c r="E61" s="124" t="s">
        <v>65</v>
      </c>
      <c r="F61" s="76"/>
      <c r="G61" s="125">
        <f>G63</f>
        <v>7.5</v>
      </c>
      <c r="H61" s="126">
        <f t="shared" ref="H61:S61" si="31">H63</f>
        <v>7.5</v>
      </c>
      <c r="I61" s="126">
        <f t="shared" si="31"/>
        <v>7.5</v>
      </c>
      <c r="J61" s="126">
        <f t="shared" si="31"/>
        <v>7.5</v>
      </c>
      <c r="K61" s="126">
        <f t="shared" si="31"/>
        <v>7.5</v>
      </c>
      <c r="L61" s="126">
        <f t="shared" si="31"/>
        <v>7.5</v>
      </c>
      <c r="M61" s="126">
        <f t="shared" si="31"/>
        <v>7.5</v>
      </c>
      <c r="N61" s="126">
        <f t="shared" si="31"/>
        <v>7.5</v>
      </c>
      <c r="O61" s="126">
        <f t="shared" si="31"/>
        <v>7.5</v>
      </c>
      <c r="P61" s="126">
        <f t="shared" si="31"/>
        <v>7.5</v>
      </c>
      <c r="Q61" s="126">
        <f t="shared" si="31"/>
        <v>7.5</v>
      </c>
      <c r="R61" s="126">
        <f t="shared" si="31"/>
        <v>7.5</v>
      </c>
      <c r="S61" s="126">
        <f t="shared" si="31"/>
        <v>7</v>
      </c>
      <c r="T61" s="260"/>
      <c r="U61" s="79"/>
      <c r="V61" s="80"/>
      <c r="W61" s="80"/>
      <c r="X61" s="264"/>
      <c r="Y61" s="265"/>
      <c r="Z61" s="126">
        <f t="shared" ref="Z61:AH61" si="32">Z63</f>
        <v>8</v>
      </c>
      <c r="AA61" s="126">
        <f t="shared" si="32"/>
        <v>8</v>
      </c>
      <c r="AB61" s="126">
        <f t="shared" si="32"/>
        <v>8</v>
      </c>
      <c r="AC61" s="126">
        <f t="shared" si="32"/>
        <v>8</v>
      </c>
      <c r="AD61" s="126">
        <f t="shared" si="32"/>
        <v>8</v>
      </c>
      <c r="AE61" s="126">
        <f t="shared" si="32"/>
        <v>8</v>
      </c>
      <c r="AF61" s="126">
        <f t="shared" si="32"/>
        <v>8</v>
      </c>
      <c r="AG61" s="126">
        <f t="shared" si="32"/>
        <v>8</v>
      </c>
      <c r="AH61" s="126">
        <f t="shared" si="32"/>
        <v>8</v>
      </c>
      <c r="AI61" s="260"/>
      <c r="AJ61" s="79"/>
      <c r="AK61" s="80"/>
      <c r="AL61" s="80"/>
      <c r="AM61" s="90"/>
      <c r="AN61" s="113"/>
      <c r="AO61" s="114"/>
      <c r="AP61" s="114"/>
      <c r="AQ61" s="115"/>
      <c r="AR61" s="271"/>
      <c r="AS61" s="272"/>
      <c r="AT61" s="272"/>
      <c r="AU61" s="273"/>
      <c r="AV61" s="279"/>
      <c r="AW61" s="280"/>
      <c r="AX61" s="85"/>
      <c r="AY61" s="74"/>
      <c r="AZ61" s="74"/>
      <c r="BA61" s="74"/>
      <c r="BB61" s="74"/>
      <c r="BC61" s="74"/>
      <c r="BD61" s="74"/>
      <c r="BE61" s="74"/>
      <c r="BF61" s="74"/>
      <c r="BG61" s="86"/>
      <c r="BH61" s="123"/>
      <c r="BI61" s="284"/>
      <c r="BJ61" s="284"/>
    </row>
    <row r="62" spans="2:62">
      <c r="B62" s="292" t="s">
        <v>33</v>
      </c>
      <c r="C62" s="286" t="s">
        <v>34</v>
      </c>
      <c r="D62" s="287"/>
      <c r="E62" s="87" t="s">
        <v>63</v>
      </c>
      <c r="F62" s="93"/>
      <c r="G62" s="89">
        <f>'Лист 1'!J31+'Лист 1'!J32+'Лист 1'!J33</f>
        <v>15</v>
      </c>
      <c r="H62" s="32">
        <f>'Лист 1'!K31+'Лист 1'!K32+'Лист 1'!K33</f>
        <v>15</v>
      </c>
      <c r="I62" s="32">
        <f>'Лист 1'!L31+'Лист 1'!L32+'Лист 1'!L33</f>
        <v>15</v>
      </c>
      <c r="J62" s="32">
        <f>'Лист 1'!M31+'Лист 1'!M32+'Лист 1'!M33</f>
        <v>15</v>
      </c>
      <c r="K62" s="32">
        <f>'Лист 1'!N31+'Лист 1'!N32+'Лист 1'!N33</f>
        <v>15</v>
      </c>
      <c r="L62" s="32">
        <f>'Лист 1'!O31+'Лист 1'!O32+'Лист 1'!O33</f>
        <v>15</v>
      </c>
      <c r="M62" s="32">
        <f>'Лист 1'!P31+'Лист 1'!P32+'Лист 1'!P33</f>
        <v>15</v>
      </c>
      <c r="N62" s="32">
        <f>'Лист 1'!Q31+'Лист 1'!Q32+'Лист 1'!Q33</f>
        <v>15</v>
      </c>
      <c r="O62" s="32">
        <f>'Лист 1'!R31+'Лист 1'!R32+'Лист 1'!R33</f>
        <v>15</v>
      </c>
      <c r="P62" s="32">
        <f>'Лист 1'!S31+'Лист 1'!S32+'Лист 1'!S33</f>
        <v>15</v>
      </c>
      <c r="Q62" s="32">
        <f>'Лист 1'!T31+'Лист 1'!T32+'Лист 1'!T33</f>
        <v>15</v>
      </c>
      <c r="R62" s="32">
        <f>'Лист 1'!U31+'Лист 1'!U32+'Лист 1'!U33</f>
        <v>15</v>
      </c>
      <c r="S62" s="32">
        <f>'Лист 1'!V31+'Лист 1'!V32+'Лист 1'!V33</f>
        <v>15</v>
      </c>
      <c r="T62" s="260"/>
      <c r="U62" s="79"/>
      <c r="V62" s="80"/>
      <c r="W62" s="80"/>
      <c r="X62" s="264"/>
      <c r="Y62" s="265"/>
      <c r="Z62" s="32">
        <f>'Лист 1'!AC31+'Лист 1'!AC32+'Лист 1'!AC33</f>
        <v>16</v>
      </c>
      <c r="AA62" s="32">
        <f>'Лист 1'!AD31+'Лист 1'!AD32+'Лист 1'!AD33</f>
        <v>16</v>
      </c>
      <c r="AB62" s="32">
        <f>'Лист 1'!AE31+'Лист 1'!AE32+'Лист 1'!AE33</f>
        <v>16</v>
      </c>
      <c r="AC62" s="32">
        <f>'Лист 1'!AF31+'Лист 1'!AF32+'Лист 1'!AF33</f>
        <v>16</v>
      </c>
      <c r="AD62" s="32">
        <f>'Лист 1'!AG31+'Лист 1'!AG32+'Лист 1'!AG33</f>
        <v>16</v>
      </c>
      <c r="AE62" s="32">
        <f>'Лист 1'!AH31+'Лист 1'!AH32+'Лист 1'!AH33</f>
        <v>16</v>
      </c>
      <c r="AF62" s="32">
        <f>'Лист 1'!AI31+'Лист 1'!AI32+'Лист 1'!AI33</f>
        <v>16</v>
      </c>
      <c r="AG62" s="32">
        <f>'Лист 1'!AJ31+'Лист 1'!AJ32+'Лист 1'!AJ33</f>
        <v>16</v>
      </c>
      <c r="AH62" s="32">
        <f>'Лист 1'!AK31+'Лист 1'!AK32+'Лист 1'!AK33</f>
        <v>16</v>
      </c>
      <c r="AI62" s="260"/>
      <c r="AJ62" s="79"/>
      <c r="AK62" s="80"/>
      <c r="AL62" s="80"/>
      <c r="AM62" s="90"/>
      <c r="AN62" s="79"/>
      <c r="AO62" s="80"/>
      <c r="AP62" s="80"/>
      <c r="AQ62" s="90"/>
      <c r="AR62" s="271"/>
      <c r="AS62" s="272"/>
      <c r="AT62" s="272"/>
      <c r="AU62" s="273"/>
      <c r="AV62" s="279"/>
      <c r="AW62" s="280"/>
      <c r="AX62" s="85"/>
      <c r="AY62" s="74"/>
      <c r="AZ62" s="74"/>
      <c r="BA62" s="74"/>
      <c r="BB62" s="74"/>
      <c r="BC62" s="74"/>
      <c r="BD62" s="74"/>
      <c r="BE62" s="74"/>
      <c r="BF62" s="74"/>
      <c r="BG62" s="86"/>
      <c r="BH62" s="127"/>
      <c r="BI62" s="290">
        <f>SUM(G62:S62)+SUM(Z62:AH62)</f>
        <v>339</v>
      </c>
      <c r="BJ62" s="290">
        <f>SUM(G63:S63,Z63:AH63)</f>
        <v>169</v>
      </c>
    </row>
    <row r="63" spans="2:62" ht="15.75" thickBot="1">
      <c r="B63" s="316"/>
      <c r="C63" s="317"/>
      <c r="D63" s="318"/>
      <c r="E63" s="128" t="s">
        <v>65</v>
      </c>
      <c r="F63" s="93"/>
      <c r="G63" s="129">
        <f>G62/2</f>
        <v>7.5</v>
      </c>
      <c r="H63" s="130">
        <f t="shared" ref="H63:R63" si="33">H62/2</f>
        <v>7.5</v>
      </c>
      <c r="I63" s="130">
        <f t="shared" si="33"/>
        <v>7.5</v>
      </c>
      <c r="J63" s="130">
        <f t="shared" si="33"/>
        <v>7.5</v>
      </c>
      <c r="K63" s="130">
        <f t="shared" si="33"/>
        <v>7.5</v>
      </c>
      <c r="L63" s="130">
        <f t="shared" si="33"/>
        <v>7.5</v>
      </c>
      <c r="M63" s="130">
        <f t="shared" si="33"/>
        <v>7.5</v>
      </c>
      <c r="N63" s="130">
        <f t="shared" si="33"/>
        <v>7.5</v>
      </c>
      <c r="O63" s="130">
        <f t="shared" si="33"/>
        <v>7.5</v>
      </c>
      <c r="P63" s="130">
        <f t="shared" si="33"/>
        <v>7.5</v>
      </c>
      <c r="Q63" s="130">
        <f t="shared" si="33"/>
        <v>7.5</v>
      </c>
      <c r="R63" s="130">
        <f t="shared" si="33"/>
        <v>7.5</v>
      </c>
      <c r="S63" s="130">
        <v>7</v>
      </c>
      <c r="T63" s="260"/>
      <c r="U63" s="79"/>
      <c r="V63" s="80"/>
      <c r="W63" s="80"/>
      <c r="X63" s="264"/>
      <c r="Y63" s="265"/>
      <c r="Z63" s="130">
        <f t="shared" ref="Z63:AH63" si="34">Z62/2</f>
        <v>8</v>
      </c>
      <c r="AA63" s="130">
        <f t="shared" si="34"/>
        <v>8</v>
      </c>
      <c r="AB63" s="130">
        <f t="shared" si="34"/>
        <v>8</v>
      </c>
      <c r="AC63" s="130">
        <f t="shared" si="34"/>
        <v>8</v>
      </c>
      <c r="AD63" s="130">
        <f t="shared" si="34"/>
        <v>8</v>
      </c>
      <c r="AE63" s="130">
        <f t="shared" si="34"/>
        <v>8</v>
      </c>
      <c r="AF63" s="130">
        <f t="shared" si="34"/>
        <v>8</v>
      </c>
      <c r="AG63" s="130">
        <f t="shared" si="34"/>
        <v>8</v>
      </c>
      <c r="AH63" s="130">
        <f t="shared" si="34"/>
        <v>8</v>
      </c>
      <c r="AI63" s="260"/>
      <c r="AJ63" s="79"/>
      <c r="AK63" s="80"/>
      <c r="AL63" s="80"/>
      <c r="AM63" s="80"/>
      <c r="AN63" s="79"/>
      <c r="AO63" s="80"/>
      <c r="AP63" s="80"/>
      <c r="AQ63" s="90"/>
      <c r="AR63" s="271"/>
      <c r="AS63" s="272"/>
      <c r="AT63" s="272"/>
      <c r="AU63" s="273"/>
      <c r="AV63" s="279"/>
      <c r="AW63" s="280"/>
      <c r="AX63" s="85"/>
      <c r="AY63" s="74"/>
      <c r="AZ63" s="74"/>
      <c r="BA63" s="74"/>
      <c r="BB63" s="74"/>
      <c r="BC63" s="74"/>
      <c r="BD63" s="74"/>
      <c r="BE63" s="74"/>
      <c r="BF63" s="74"/>
      <c r="BG63" s="86"/>
      <c r="BH63" s="127"/>
      <c r="BI63" s="319"/>
      <c r="BJ63" s="319"/>
    </row>
    <row r="64" spans="2:62">
      <c r="B64" s="320" t="s">
        <v>72</v>
      </c>
      <c r="C64" s="322" t="s">
        <v>36</v>
      </c>
      <c r="D64" s="323"/>
      <c r="E64" s="131" t="s">
        <v>63</v>
      </c>
      <c r="F64" s="93"/>
      <c r="G64" s="132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260"/>
      <c r="U64" s="134"/>
      <c r="V64" s="134"/>
      <c r="W64" s="134"/>
      <c r="X64" s="264"/>
      <c r="Y64" s="265"/>
      <c r="Z64" s="134"/>
      <c r="AA64" s="134"/>
      <c r="AB64" s="134"/>
      <c r="AC64" s="134"/>
      <c r="AD64" s="134"/>
      <c r="AE64" s="134"/>
      <c r="AF64" s="134"/>
      <c r="AG64" s="134"/>
      <c r="AH64" s="134"/>
      <c r="AI64" s="260"/>
      <c r="AJ64" s="134">
        <v>36</v>
      </c>
      <c r="AK64" s="134">
        <v>36</v>
      </c>
      <c r="AL64" s="134">
        <v>36</v>
      </c>
      <c r="AM64" s="134">
        <v>36</v>
      </c>
      <c r="AN64" s="134"/>
      <c r="AO64" s="134"/>
      <c r="AP64" s="134"/>
      <c r="AQ64" s="134"/>
      <c r="AR64" s="271"/>
      <c r="AS64" s="272"/>
      <c r="AT64" s="272"/>
      <c r="AU64" s="273"/>
      <c r="AV64" s="279"/>
      <c r="AW64" s="280"/>
      <c r="AX64" s="85"/>
      <c r="AY64" s="74"/>
      <c r="AZ64" s="74"/>
      <c r="BA64" s="74"/>
      <c r="BB64" s="74"/>
      <c r="BC64" s="74"/>
      <c r="BD64" s="74"/>
      <c r="BE64" s="74"/>
      <c r="BF64" s="74"/>
      <c r="BG64" s="86"/>
      <c r="BH64" s="127"/>
      <c r="BI64" s="326">
        <f>SUM(G64:S64)+SUM(Z64:AH64)+SUM(AJ64:AQ64)</f>
        <v>144</v>
      </c>
      <c r="BJ64" s="326">
        <f>SUM(G65:S65,Z65:AH65)</f>
        <v>0</v>
      </c>
    </row>
    <row r="65" spans="2:62" ht="15.75" thickBot="1">
      <c r="B65" s="321"/>
      <c r="C65" s="324"/>
      <c r="D65" s="325"/>
      <c r="E65" s="135" t="s">
        <v>65</v>
      </c>
      <c r="F65" s="93"/>
      <c r="G65" s="136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260"/>
      <c r="U65" s="138"/>
      <c r="V65" s="138"/>
      <c r="W65" s="138"/>
      <c r="X65" s="264"/>
      <c r="Y65" s="265"/>
      <c r="Z65" s="139"/>
      <c r="AA65" s="139"/>
      <c r="AB65" s="139"/>
      <c r="AC65" s="139"/>
      <c r="AD65" s="139"/>
      <c r="AE65" s="139"/>
      <c r="AF65" s="139"/>
      <c r="AG65" s="139"/>
      <c r="AH65" s="139"/>
      <c r="AI65" s="260"/>
      <c r="AJ65" s="138"/>
      <c r="AK65" s="138"/>
      <c r="AL65" s="138"/>
      <c r="AM65" s="138"/>
      <c r="AN65" s="138"/>
      <c r="AO65" s="138"/>
      <c r="AP65" s="138"/>
      <c r="AQ65" s="138"/>
      <c r="AR65" s="271"/>
      <c r="AS65" s="272"/>
      <c r="AT65" s="272"/>
      <c r="AU65" s="273"/>
      <c r="AV65" s="279"/>
      <c r="AW65" s="280"/>
      <c r="AX65" s="85"/>
      <c r="AY65" s="74"/>
      <c r="AZ65" s="74"/>
      <c r="BA65" s="74"/>
      <c r="BB65" s="74"/>
      <c r="BC65" s="74"/>
      <c r="BD65" s="74"/>
      <c r="BE65" s="74"/>
      <c r="BF65" s="74"/>
      <c r="BG65" s="86"/>
      <c r="BH65" s="127"/>
      <c r="BI65" s="327"/>
      <c r="BJ65" s="327"/>
    </row>
    <row r="66" spans="2:62">
      <c r="B66" s="328" t="s">
        <v>37</v>
      </c>
      <c r="C66" s="312" t="s">
        <v>38</v>
      </c>
      <c r="D66" s="313"/>
      <c r="E66" s="140" t="s">
        <v>63</v>
      </c>
      <c r="F66" s="76"/>
      <c r="G66" s="141">
        <f>G68+G70</f>
        <v>4</v>
      </c>
      <c r="H66" s="122">
        <f t="shared" ref="H66:S67" si="35">H68+H70</f>
        <v>4</v>
      </c>
      <c r="I66" s="122">
        <f t="shared" si="35"/>
        <v>4</v>
      </c>
      <c r="J66" s="122">
        <f t="shared" si="35"/>
        <v>4</v>
      </c>
      <c r="K66" s="122">
        <f t="shared" si="35"/>
        <v>4</v>
      </c>
      <c r="L66" s="122">
        <f t="shared" si="35"/>
        <v>4</v>
      </c>
      <c r="M66" s="122">
        <f t="shared" si="35"/>
        <v>4</v>
      </c>
      <c r="N66" s="122">
        <f t="shared" si="35"/>
        <v>4</v>
      </c>
      <c r="O66" s="122">
        <f t="shared" si="35"/>
        <v>4</v>
      </c>
      <c r="P66" s="122">
        <f t="shared" si="35"/>
        <v>4</v>
      </c>
      <c r="Q66" s="122">
        <f t="shared" si="35"/>
        <v>4</v>
      </c>
      <c r="R66" s="122">
        <f t="shared" si="35"/>
        <v>4</v>
      </c>
      <c r="S66" s="122">
        <f t="shared" si="35"/>
        <v>4</v>
      </c>
      <c r="T66" s="260"/>
      <c r="U66" s="82"/>
      <c r="V66" s="83"/>
      <c r="W66" s="83"/>
      <c r="X66" s="264"/>
      <c r="Y66" s="265"/>
      <c r="Z66" s="122">
        <f>Z68+Z70</f>
        <v>0</v>
      </c>
      <c r="AA66" s="122">
        <f t="shared" ref="AA66:AH67" si="36">AA68+AA70</f>
        <v>0</v>
      </c>
      <c r="AB66" s="122">
        <f t="shared" si="36"/>
        <v>0</v>
      </c>
      <c r="AC66" s="122">
        <f t="shared" si="36"/>
        <v>0</v>
      </c>
      <c r="AD66" s="122">
        <f t="shared" si="36"/>
        <v>0</v>
      </c>
      <c r="AE66" s="122">
        <f t="shared" si="36"/>
        <v>0</v>
      </c>
      <c r="AF66" s="122">
        <f t="shared" si="36"/>
        <v>0</v>
      </c>
      <c r="AG66" s="122">
        <f t="shared" si="36"/>
        <v>0</v>
      </c>
      <c r="AH66" s="122">
        <f t="shared" si="36"/>
        <v>0</v>
      </c>
      <c r="AI66" s="260"/>
      <c r="AJ66" s="82"/>
      <c r="AK66" s="83"/>
      <c r="AL66" s="83"/>
      <c r="AM66" s="83"/>
      <c r="AN66" s="82"/>
      <c r="AO66" s="83"/>
      <c r="AP66" s="83"/>
      <c r="AQ66" s="84"/>
      <c r="AR66" s="271"/>
      <c r="AS66" s="272"/>
      <c r="AT66" s="272"/>
      <c r="AU66" s="273"/>
      <c r="AV66" s="279"/>
      <c r="AW66" s="280"/>
      <c r="AX66" s="85"/>
      <c r="AY66" s="74"/>
      <c r="AZ66" s="74"/>
      <c r="BA66" s="74"/>
      <c r="BB66" s="74"/>
      <c r="BC66" s="74"/>
      <c r="BD66" s="74"/>
      <c r="BE66" s="74"/>
      <c r="BF66" s="74"/>
      <c r="BG66" s="86"/>
      <c r="BH66" s="74"/>
      <c r="BI66" s="283">
        <f>SUM(G66:S66)+SUM(Z66:AH66)</f>
        <v>52</v>
      </c>
      <c r="BJ66" s="283">
        <f>SUM(G67:S67,Z67:AH67)</f>
        <v>26</v>
      </c>
    </row>
    <row r="67" spans="2:62">
      <c r="B67" s="311"/>
      <c r="C67" s="314"/>
      <c r="D67" s="315"/>
      <c r="E67" s="124" t="s">
        <v>65</v>
      </c>
      <c r="F67" s="76"/>
      <c r="G67" s="142">
        <f>G69+G71</f>
        <v>2</v>
      </c>
      <c r="H67" s="143">
        <f t="shared" si="35"/>
        <v>2</v>
      </c>
      <c r="I67" s="143">
        <f t="shared" si="35"/>
        <v>2</v>
      </c>
      <c r="J67" s="143">
        <f t="shared" si="35"/>
        <v>2</v>
      </c>
      <c r="K67" s="143">
        <f t="shared" si="35"/>
        <v>2</v>
      </c>
      <c r="L67" s="143">
        <f t="shared" si="35"/>
        <v>2</v>
      </c>
      <c r="M67" s="143">
        <f t="shared" si="35"/>
        <v>2</v>
      </c>
      <c r="N67" s="143">
        <f t="shared" si="35"/>
        <v>2</v>
      </c>
      <c r="O67" s="143">
        <f t="shared" si="35"/>
        <v>2</v>
      </c>
      <c r="P67" s="143">
        <f t="shared" si="35"/>
        <v>2</v>
      </c>
      <c r="Q67" s="143">
        <f t="shared" si="35"/>
        <v>2</v>
      </c>
      <c r="R67" s="143">
        <f t="shared" si="35"/>
        <v>2</v>
      </c>
      <c r="S67" s="143">
        <f t="shared" si="35"/>
        <v>2</v>
      </c>
      <c r="T67" s="260"/>
      <c r="U67" s="82"/>
      <c r="V67" s="83"/>
      <c r="W67" s="83"/>
      <c r="X67" s="264"/>
      <c r="Y67" s="265"/>
      <c r="Z67" s="143">
        <f>Z69+Z71</f>
        <v>0</v>
      </c>
      <c r="AA67" s="143">
        <f t="shared" si="36"/>
        <v>0</v>
      </c>
      <c r="AB67" s="143">
        <f t="shared" si="36"/>
        <v>0</v>
      </c>
      <c r="AC67" s="143">
        <f t="shared" si="36"/>
        <v>0</v>
      </c>
      <c r="AD67" s="143">
        <f t="shared" si="36"/>
        <v>0</v>
      </c>
      <c r="AE67" s="143">
        <f t="shared" si="36"/>
        <v>0</v>
      </c>
      <c r="AF67" s="143">
        <f t="shared" si="36"/>
        <v>0</v>
      </c>
      <c r="AG67" s="143">
        <f t="shared" si="36"/>
        <v>0</v>
      </c>
      <c r="AH67" s="143">
        <f t="shared" si="36"/>
        <v>0</v>
      </c>
      <c r="AI67" s="260"/>
      <c r="AJ67" s="82"/>
      <c r="AK67" s="83"/>
      <c r="AL67" s="83"/>
      <c r="AM67" s="83"/>
      <c r="AN67" s="82"/>
      <c r="AO67" s="83"/>
      <c r="AP67" s="83"/>
      <c r="AQ67" s="84"/>
      <c r="AR67" s="271"/>
      <c r="AS67" s="272"/>
      <c r="AT67" s="272"/>
      <c r="AU67" s="273"/>
      <c r="AV67" s="279"/>
      <c r="AW67" s="280"/>
      <c r="AX67" s="85"/>
      <c r="AY67" s="74"/>
      <c r="AZ67" s="74"/>
      <c r="BA67" s="74"/>
      <c r="BB67" s="74"/>
      <c r="BC67" s="74"/>
      <c r="BD67" s="74"/>
      <c r="BE67" s="74"/>
      <c r="BF67" s="74"/>
      <c r="BG67" s="86"/>
      <c r="BH67" s="74"/>
      <c r="BI67" s="284"/>
      <c r="BJ67" s="284"/>
    </row>
    <row r="68" spans="2:62">
      <c r="B68" s="292" t="s">
        <v>70</v>
      </c>
      <c r="C68" s="329" t="s">
        <v>73</v>
      </c>
      <c r="D68" s="330"/>
      <c r="E68" s="87" t="s">
        <v>63</v>
      </c>
      <c r="F68" s="93"/>
      <c r="G68" s="144">
        <f>'Лист 1'!J34+'Лист 1'!J35</f>
        <v>4</v>
      </c>
      <c r="H68" s="145">
        <f>'Лист 1'!K34+'Лист 1'!K35</f>
        <v>4</v>
      </c>
      <c r="I68" s="145">
        <f>'Лист 1'!L34+'Лист 1'!L35</f>
        <v>4</v>
      </c>
      <c r="J68" s="145">
        <f>'Лист 1'!M34+'Лист 1'!M35</f>
        <v>4</v>
      </c>
      <c r="K68" s="145">
        <f>'Лист 1'!N34+'Лист 1'!N35</f>
        <v>4</v>
      </c>
      <c r="L68" s="145">
        <f>'Лист 1'!O34+'Лист 1'!O35</f>
        <v>4</v>
      </c>
      <c r="M68" s="145">
        <f>'Лист 1'!P34+'Лист 1'!P35</f>
        <v>4</v>
      </c>
      <c r="N68" s="145">
        <f>'Лист 1'!Q34+'Лист 1'!Q35</f>
        <v>4</v>
      </c>
      <c r="O68" s="145">
        <f>'Лист 1'!R34+'Лист 1'!R35</f>
        <v>4</v>
      </c>
      <c r="P68" s="145">
        <f>'Лист 1'!S34+'Лист 1'!S35</f>
        <v>4</v>
      </c>
      <c r="Q68" s="145">
        <f>'Лист 1'!T34+'Лист 1'!T35</f>
        <v>4</v>
      </c>
      <c r="R68" s="145">
        <f>'Лист 1'!U34+'Лист 1'!U35</f>
        <v>4</v>
      </c>
      <c r="S68" s="145">
        <f>'Лист 1'!V34+'Лист 1'!V35</f>
        <v>4</v>
      </c>
      <c r="T68" s="260"/>
      <c r="U68" s="146"/>
      <c r="V68" s="147"/>
      <c r="W68" s="147"/>
      <c r="X68" s="264"/>
      <c r="Y68" s="265"/>
      <c r="Z68" s="145">
        <f>'Лист 1'!AC34+'Лист 1'!AC35</f>
        <v>0</v>
      </c>
      <c r="AA68" s="145">
        <f>'Лист 1'!AD34+'Лист 1'!AD35</f>
        <v>0</v>
      </c>
      <c r="AB68" s="145">
        <f>'Лист 1'!AE34+'Лист 1'!AE35</f>
        <v>0</v>
      </c>
      <c r="AC68" s="145">
        <f>'Лист 1'!AF34+'Лист 1'!AF35</f>
        <v>0</v>
      </c>
      <c r="AD68" s="145">
        <f>'Лист 1'!AG34+'Лист 1'!AG35</f>
        <v>0</v>
      </c>
      <c r="AE68" s="145">
        <f>'Лист 1'!AH34+'Лист 1'!AH35</f>
        <v>0</v>
      </c>
      <c r="AF68" s="145">
        <f>'Лист 1'!AI34+'Лист 1'!AI35</f>
        <v>0</v>
      </c>
      <c r="AG68" s="145">
        <f>'Лист 1'!AJ34+'Лист 1'!AJ35</f>
        <v>0</v>
      </c>
      <c r="AH68" s="145">
        <f>'Лист 1'!AK34+'Лист 1'!AK35</f>
        <v>0</v>
      </c>
      <c r="AI68" s="260"/>
      <c r="AJ68" s="146"/>
      <c r="AK68" s="147"/>
      <c r="AL68" s="147"/>
      <c r="AM68" s="147"/>
      <c r="AN68" s="146"/>
      <c r="AO68" s="147"/>
      <c r="AP68" s="147"/>
      <c r="AQ68" s="148"/>
      <c r="AR68" s="271"/>
      <c r="AS68" s="272"/>
      <c r="AT68" s="272"/>
      <c r="AU68" s="273"/>
      <c r="AV68" s="279"/>
      <c r="AW68" s="280"/>
      <c r="AX68" s="85"/>
      <c r="AY68" s="74"/>
      <c r="AZ68" s="74"/>
      <c r="BA68" s="74"/>
      <c r="BB68" s="74"/>
      <c r="BC68" s="74"/>
      <c r="BD68" s="74"/>
      <c r="BE68" s="74"/>
      <c r="BF68" s="74"/>
      <c r="BG68" s="86"/>
      <c r="BH68" s="91"/>
      <c r="BI68" s="290">
        <f>SUM(G68:S68)+SUM(Z68:AH68)</f>
        <v>52</v>
      </c>
      <c r="BJ68" s="290">
        <f>SUM(G69:S69,Z69:AH69)</f>
        <v>26</v>
      </c>
    </row>
    <row r="69" spans="2:62" ht="15.75" thickBot="1">
      <c r="B69" s="316"/>
      <c r="C69" s="331"/>
      <c r="D69" s="332"/>
      <c r="E69" s="128" t="s">
        <v>65</v>
      </c>
      <c r="F69" s="93"/>
      <c r="G69" s="149">
        <f>G68/2</f>
        <v>2</v>
      </c>
      <c r="H69" s="150">
        <f t="shared" ref="H69:S69" si="37">H68/2</f>
        <v>2</v>
      </c>
      <c r="I69" s="150">
        <f t="shared" si="37"/>
        <v>2</v>
      </c>
      <c r="J69" s="150">
        <f t="shared" si="37"/>
        <v>2</v>
      </c>
      <c r="K69" s="150">
        <f t="shared" si="37"/>
        <v>2</v>
      </c>
      <c r="L69" s="150">
        <f t="shared" si="37"/>
        <v>2</v>
      </c>
      <c r="M69" s="150">
        <f t="shared" si="37"/>
        <v>2</v>
      </c>
      <c r="N69" s="150">
        <f t="shared" si="37"/>
        <v>2</v>
      </c>
      <c r="O69" s="150">
        <f t="shared" si="37"/>
        <v>2</v>
      </c>
      <c r="P69" s="150">
        <f t="shared" si="37"/>
        <v>2</v>
      </c>
      <c r="Q69" s="150">
        <f t="shared" si="37"/>
        <v>2</v>
      </c>
      <c r="R69" s="150">
        <f t="shared" si="37"/>
        <v>2</v>
      </c>
      <c r="S69" s="150">
        <f t="shared" si="37"/>
        <v>2</v>
      </c>
      <c r="T69" s="260"/>
      <c r="U69" s="146"/>
      <c r="V69" s="147"/>
      <c r="W69" s="147"/>
      <c r="X69" s="264"/>
      <c r="Y69" s="265"/>
      <c r="Z69" s="150">
        <f>Z68/2</f>
        <v>0</v>
      </c>
      <c r="AA69" s="150">
        <f t="shared" ref="AA69:AH69" si="38">AA68/2</f>
        <v>0</v>
      </c>
      <c r="AB69" s="150">
        <f t="shared" si="38"/>
        <v>0</v>
      </c>
      <c r="AC69" s="150">
        <f t="shared" si="38"/>
        <v>0</v>
      </c>
      <c r="AD69" s="150">
        <f t="shared" si="38"/>
        <v>0</v>
      </c>
      <c r="AE69" s="150">
        <f t="shared" si="38"/>
        <v>0</v>
      </c>
      <c r="AF69" s="150">
        <f t="shared" si="38"/>
        <v>0</v>
      </c>
      <c r="AG69" s="150">
        <f t="shared" si="38"/>
        <v>0</v>
      </c>
      <c r="AH69" s="150">
        <f t="shared" si="38"/>
        <v>0</v>
      </c>
      <c r="AI69" s="260"/>
      <c r="AJ69" s="146"/>
      <c r="AK69" s="147"/>
      <c r="AL69" s="147"/>
      <c r="AM69" s="147"/>
      <c r="AN69" s="146"/>
      <c r="AO69" s="147"/>
      <c r="AP69" s="147"/>
      <c r="AQ69" s="148"/>
      <c r="AR69" s="271"/>
      <c r="AS69" s="272"/>
      <c r="AT69" s="272"/>
      <c r="AU69" s="273"/>
      <c r="AV69" s="279"/>
      <c r="AW69" s="280"/>
      <c r="AX69" s="85"/>
      <c r="AY69" s="74"/>
      <c r="AZ69" s="74"/>
      <c r="BA69" s="74"/>
      <c r="BB69" s="74"/>
      <c r="BC69" s="74"/>
      <c r="BD69" s="74"/>
      <c r="BE69" s="74"/>
      <c r="BF69" s="74"/>
      <c r="BG69" s="86"/>
      <c r="BH69" s="91"/>
      <c r="BI69" s="291"/>
      <c r="BJ69" s="291"/>
    </row>
    <row r="70" spans="2:62">
      <c r="B70" s="320" t="s">
        <v>74</v>
      </c>
      <c r="C70" s="337" t="s">
        <v>145</v>
      </c>
      <c r="D70" s="338"/>
      <c r="E70" s="131" t="s">
        <v>63</v>
      </c>
      <c r="F70" s="93"/>
      <c r="G70" s="132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260"/>
      <c r="U70" s="134">
        <v>36</v>
      </c>
      <c r="V70" s="134">
        <v>36</v>
      </c>
      <c r="W70" s="134">
        <v>36</v>
      </c>
      <c r="X70" s="264"/>
      <c r="Y70" s="265"/>
      <c r="Z70" s="133"/>
      <c r="AA70" s="133"/>
      <c r="AB70" s="133"/>
      <c r="AC70" s="133"/>
      <c r="AD70" s="133"/>
      <c r="AE70" s="133"/>
      <c r="AF70" s="133"/>
      <c r="AG70" s="133"/>
      <c r="AH70" s="133"/>
      <c r="AI70" s="260"/>
      <c r="AJ70" s="134"/>
      <c r="AK70" s="134"/>
      <c r="AL70" s="134"/>
      <c r="AM70" s="134"/>
      <c r="AN70" s="134"/>
      <c r="AO70" s="134"/>
      <c r="AP70" s="134"/>
      <c r="AQ70" s="134"/>
      <c r="AR70" s="271"/>
      <c r="AS70" s="272"/>
      <c r="AT70" s="272"/>
      <c r="AU70" s="273"/>
      <c r="AV70" s="279"/>
      <c r="AW70" s="280"/>
      <c r="AX70" s="85"/>
      <c r="AY70" s="74"/>
      <c r="AZ70" s="74"/>
      <c r="BA70" s="74"/>
      <c r="BB70" s="74"/>
      <c r="BC70" s="74"/>
      <c r="BD70" s="74"/>
      <c r="BE70" s="74"/>
      <c r="BF70" s="74"/>
      <c r="BG70" s="86"/>
      <c r="BH70" s="127"/>
      <c r="BI70" s="326">
        <f>SUM(G70:AQ70)</f>
        <v>108</v>
      </c>
      <c r="BJ70" s="326">
        <f>SUM(G71:S71,Z71:AH71)</f>
        <v>0</v>
      </c>
    </row>
    <row r="71" spans="2:62" ht="15.75" thickBot="1">
      <c r="B71" s="321"/>
      <c r="C71" s="339"/>
      <c r="D71" s="340"/>
      <c r="E71" s="151" t="s">
        <v>65</v>
      </c>
      <c r="F71" s="93"/>
      <c r="G71" s="152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260"/>
      <c r="U71" s="139"/>
      <c r="V71" s="139"/>
      <c r="W71" s="139"/>
      <c r="X71" s="264"/>
      <c r="Y71" s="265"/>
      <c r="Z71" s="153"/>
      <c r="AA71" s="153"/>
      <c r="AB71" s="153"/>
      <c r="AC71" s="153"/>
      <c r="AD71" s="153"/>
      <c r="AE71" s="153"/>
      <c r="AF71" s="153"/>
      <c r="AG71" s="153"/>
      <c r="AH71" s="153"/>
      <c r="AI71" s="260"/>
      <c r="AJ71" s="139"/>
      <c r="AK71" s="139"/>
      <c r="AL71" s="139"/>
      <c r="AM71" s="139"/>
      <c r="AN71" s="138"/>
      <c r="AO71" s="138"/>
      <c r="AP71" s="138"/>
      <c r="AQ71" s="138"/>
      <c r="AR71" s="271"/>
      <c r="AS71" s="272"/>
      <c r="AT71" s="272"/>
      <c r="AU71" s="273"/>
      <c r="AV71" s="279"/>
      <c r="AW71" s="280"/>
      <c r="AX71" s="85"/>
      <c r="AY71" s="74"/>
      <c r="AZ71" s="74"/>
      <c r="BA71" s="74"/>
      <c r="BB71" s="74"/>
      <c r="BC71" s="74"/>
      <c r="BD71" s="74"/>
      <c r="BE71" s="74"/>
      <c r="BF71" s="74"/>
      <c r="BG71" s="86"/>
      <c r="BH71" s="127"/>
      <c r="BI71" s="327"/>
      <c r="BJ71" s="327"/>
    </row>
    <row r="72" spans="2:62">
      <c r="B72" s="320" t="s">
        <v>146</v>
      </c>
      <c r="C72" s="337" t="s">
        <v>75</v>
      </c>
      <c r="D72" s="338"/>
      <c r="E72" s="131" t="s">
        <v>63</v>
      </c>
      <c r="F72" s="93"/>
      <c r="G72" s="132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260"/>
      <c r="U72" s="134"/>
      <c r="V72" s="134"/>
      <c r="W72" s="134"/>
      <c r="X72" s="264"/>
      <c r="Y72" s="265"/>
      <c r="Z72" s="133"/>
      <c r="AA72" s="133"/>
      <c r="AB72" s="133"/>
      <c r="AC72" s="133"/>
      <c r="AD72" s="133"/>
      <c r="AE72" s="133"/>
      <c r="AF72" s="133"/>
      <c r="AG72" s="133"/>
      <c r="AH72" s="133"/>
      <c r="AI72" s="260"/>
      <c r="AJ72" s="134"/>
      <c r="AK72" s="134"/>
      <c r="AL72" s="134"/>
      <c r="AM72" s="134"/>
      <c r="AN72" s="134">
        <v>36</v>
      </c>
      <c r="AO72" s="134">
        <v>36</v>
      </c>
      <c r="AP72" s="154">
        <v>36</v>
      </c>
      <c r="AQ72" s="154">
        <v>36</v>
      </c>
      <c r="AR72" s="271"/>
      <c r="AS72" s="272"/>
      <c r="AT72" s="272"/>
      <c r="AU72" s="273"/>
      <c r="AV72" s="279"/>
      <c r="AW72" s="280"/>
      <c r="AX72" s="85"/>
      <c r="AY72" s="74"/>
      <c r="AZ72" s="74"/>
      <c r="BA72" s="74"/>
      <c r="BB72" s="74"/>
      <c r="BC72" s="74"/>
      <c r="BD72" s="74"/>
      <c r="BE72" s="74"/>
      <c r="BF72" s="74"/>
      <c r="BG72" s="86"/>
      <c r="BH72" s="127"/>
      <c r="BI72" s="326">
        <f>SUM(G72:AQ72)</f>
        <v>144</v>
      </c>
      <c r="BJ72" s="326">
        <f>SUM(G73:S73,Z73:AH73)</f>
        <v>0</v>
      </c>
    </row>
    <row r="73" spans="2:62" ht="15.75" thickBot="1">
      <c r="B73" s="321"/>
      <c r="C73" s="339"/>
      <c r="D73" s="340"/>
      <c r="E73" s="151" t="s">
        <v>65</v>
      </c>
      <c r="F73" s="93"/>
      <c r="G73" s="152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261"/>
      <c r="U73" s="138"/>
      <c r="V73" s="138"/>
      <c r="W73" s="138"/>
      <c r="X73" s="266"/>
      <c r="Y73" s="267"/>
      <c r="Z73" s="153"/>
      <c r="AA73" s="153"/>
      <c r="AB73" s="153"/>
      <c r="AC73" s="153"/>
      <c r="AD73" s="153"/>
      <c r="AE73" s="153"/>
      <c r="AF73" s="153"/>
      <c r="AG73" s="153"/>
      <c r="AH73" s="153"/>
      <c r="AI73" s="261"/>
      <c r="AJ73" s="138"/>
      <c r="AK73" s="138"/>
      <c r="AL73" s="138"/>
      <c r="AM73" s="138"/>
      <c r="AN73" s="138"/>
      <c r="AO73" s="138"/>
      <c r="AP73" s="138"/>
      <c r="AQ73" s="138"/>
      <c r="AR73" s="274"/>
      <c r="AS73" s="275"/>
      <c r="AT73" s="275"/>
      <c r="AU73" s="276"/>
      <c r="AV73" s="281"/>
      <c r="AW73" s="282"/>
      <c r="AX73" s="155"/>
      <c r="AY73" s="156"/>
      <c r="AZ73" s="156"/>
      <c r="BA73" s="156"/>
      <c r="BB73" s="156"/>
      <c r="BC73" s="156"/>
      <c r="BD73" s="156"/>
      <c r="BE73" s="156"/>
      <c r="BF73" s="156"/>
      <c r="BG73" s="157"/>
      <c r="BH73" s="127"/>
      <c r="BI73" s="327"/>
      <c r="BJ73" s="327"/>
    </row>
    <row r="74" spans="2:62" ht="15.75" thickBot="1">
      <c r="B74" s="158"/>
      <c r="C74" s="159"/>
      <c r="D74" s="159"/>
      <c r="E74" s="160"/>
      <c r="F74" s="161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3"/>
      <c r="U74" s="164"/>
      <c r="V74" s="164"/>
      <c r="W74" s="164"/>
      <c r="X74" s="165"/>
      <c r="Y74" s="165"/>
      <c r="Z74" s="164"/>
      <c r="AA74" s="164"/>
      <c r="AB74" s="164"/>
      <c r="AC74" s="164"/>
      <c r="AD74" s="164"/>
      <c r="AE74" s="162"/>
      <c r="AF74" s="162"/>
      <c r="AG74" s="162"/>
      <c r="AH74" s="162"/>
      <c r="AI74" s="162"/>
      <c r="AJ74" s="162"/>
      <c r="AK74" s="162"/>
      <c r="AL74" s="162"/>
      <c r="AM74" s="166"/>
      <c r="AN74" s="167"/>
      <c r="AO74" s="167"/>
      <c r="AP74" s="167"/>
      <c r="AQ74" s="167"/>
      <c r="AR74" s="168"/>
      <c r="AS74" s="168"/>
      <c r="AT74" s="168"/>
      <c r="AU74" s="168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70"/>
      <c r="BI74" s="171"/>
      <c r="BJ74" s="172"/>
    </row>
    <row r="75" spans="2:62" ht="16.5" thickBot="1">
      <c r="B75" s="341" t="s">
        <v>67</v>
      </c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173"/>
      <c r="AW75" s="173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91"/>
      <c r="BI75" s="175"/>
      <c r="BJ75" s="176"/>
    </row>
    <row r="76" spans="2:62" ht="15.75">
      <c r="B76" s="342" t="s">
        <v>68</v>
      </c>
      <c r="C76" s="343"/>
      <c r="D76" s="343"/>
      <c r="E76" s="343"/>
      <c r="F76" s="344"/>
      <c r="G76" s="177">
        <f t="shared" ref="G76:S77" si="39">G32+G40+G44</f>
        <v>36</v>
      </c>
      <c r="H76" s="177">
        <f t="shared" si="39"/>
        <v>36</v>
      </c>
      <c r="I76" s="177">
        <f t="shared" si="39"/>
        <v>36</v>
      </c>
      <c r="J76" s="177">
        <f t="shared" si="39"/>
        <v>36</v>
      </c>
      <c r="K76" s="177">
        <f t="shared" si="39"/>
        <v>36</v>
      </c>
      <c r="L76" s="177">
        <f t="shared" si="39"/>
        <v>36</v>
      </c>
      <c r="M76" s="177">
        <f t="shared" si="39"/>
        <v>36</v>
      </c>
      <c r="N76" s="177">
        <f t="shared" si="39"/>
        <v>36</v>
      </c>
      <c r="O76" s="177">
        <f t="shared" si="39"/>
        <v>36</v>
      </c>
      <c r="P76" s="177">
        <f t="shared" si="39"/>
        <v>36</v>
      </c>
      <c r="Q76" s="177">
        <f t="shared" si="39"/>
        <v>36</v>
      </c>
      <c r="R76" s="177">
        <f t="shared" si="39"/>
        <v>36</v>
      </c>
      <c r="S76" s="177">
        <f t="shared" si="39"/>
        <v>36</v>
      </c>
      <c r="T76" s="178" t="s">
        <v>41</v>
      </c>
      <c r="U76" s="178" t="s">
        <v>41</v>
      </c>
      <c r="V76" s="178" t="s">
        <v>41</v>
      </c>
      <c r="W76" s="178" t="s">
        <v>41</v>
      </c>
      <c r="X76" s="178" t="s">
        <v>41</v>
      </c>
      <c r="Y76" s="178" t="s">
        <v>41</v>
      </c>
      <c r="Z76" s="177">
        <f t="shared" ref="Z76:AH77" si="40">Z32+Z40+Z44</f>
        <v>36</v>
      </c>
      <c r="AA76" s="177">
        <f t="shared" si="40"/>
        <v>36</v>
      </c>
      <c r="AB76" s="177">
        <f t="shared" si="40"/>
        <v>36</v>
      </c>
      <c r="AC76" s="177">
        <f t="shared" si="40"/>
        <v>36</v>
      </c>
      <c r="AD76" s="177">
        <f t="shared" si="40"/>
        <v>36</v>
      </c>
      <c r="AE76" s="177">
        <f t="shared" si="40"/>
        <v>36</v>
      </c>
      <c r="AF76" s="177">
        <f t="shared" si="40"/>
        <v>36</v>
      </c>
      <c r="AG76" s="177">
        <f t="shared" si="40"/>
        <v>36</v>
      </c>
      <c r="AH76" s="177">
        <f t="shared" si="40"/>
        <v>36</v>
      </c>
      <c r="AI76" s="178" t="s">
        <v>41</v>
      </c>
      <c r="AJ76" s="178" t="s">
        <v>41</v>
      </c>
      <c r="AK76" s="178" t="s">
        <v>41</v>
      </c>
      <c r="AL76" s="178" t="s">
        <v>41</v>
      </c>
      <c r="AM76" s="178" t="s">
        <v>41</v>
      </c>
      <c r="AN76" s="178" t="s">
        <v>41</v>
      </c>
      <c r="AO76" s="178" t="s">
        <v>41</v>
      </c>
      <c r="AP76" s="178" t="s">
        <v>41</v>
      </c>
      <c r="AQ76" s="178" t="s">
        <v>41</v>
      </c>
      <c r="AR76" s="178" t="s">
        <v>41</v>
      </c>
      <c r="AS76" s="178" t="s">
        <v>41</v>
      </c>
      <c r="AT76" s="178" t="s">
        <v>41</v>
      </c>
      <c r="AU76" s="178" t="s">
        <v>41</v>
      </c>
      <c r="AV76" s="178" t="s">
        <v>41</v>
      </c>
      <c r="AW76" s="178" t="s">
        <v>41</v>
      </c>
      <c r="AX76" s="178" t="s">
        <v>41</v>
      </c>
      <c r="AY76" s="178" t="s">
        <v>41</v>
      </c>
      <c r="AZ76" s="178" t="s">
        <v>41</v>
      </c>
      <c r="BA76" s="178" t="s">
        <v>41</v>
      </c>
      <c r="BB76" s="178" t="s">
        <v>41</v>
      </c>
      <c r="BC76" s="178" t="s">
        <v>41</v>
      </c>
      <c r="BD76" s="178" t="s">
        <v>41</v>
      </c>
      <c r="BE76" s="178" t="s">
        <v>41</v>
      </c>
      <c r="BF76" s="178" t="s">
        <v>41</v>
      </c>
      <c r="BG76" s="179" t="s">
        <v>41</v>
      </c>
      <c r="BH76" s="180"/>
      <c r="BI76" s="181">
        <f>SUM(G76:BG76)</f>
        <v>792</v>
      </c>
      <c r="BJ76" s="33"/>
    </row>
    <row r="77" spans="2:62" ht="15.75">
      <c r="B77" s="345" t="s">
        <v>69</v>
      </c>
      <c r="C77" s="346"/>
      <c r="D77" s="346"/>
      <c r="E77" s="346"/>
      <c r="F77" s="347"/>
      <c r="G77" s="182">
        <f t="shared" si="39"/>
        <v>18</v>
      </c>
      <c r="H77" s="182">
        <f t="shared" si="39"/>
        <v>18</v>
      </c>
      <c r="I77" s="182">
        <f t="shared" si="39"/>
        <v>18</v>
      </c>
      <c r="J77" s="182">
        <f t="shared" si="39"/>
        <v>18</v>
      </c>
      <c r="K77" s="182">
        <f t="shared" si="39"/>
        <v>18</v>
      </c>
      <c r="L77" s="182">
        <f t="shared" si="39"/>
        <v>18</v>
      </c>
      <c r="M77" s="182">
        <f t="shared" si="39"/>
        <v>18</v>
      </c>
      <c r="N77" s="182">
        <f t="shared" si="39"/>
        <v>18</v>
      </c>
      <c r="O77" s="182">
        <f t="shared" si="39"/>
        <v>18</v>
      </c>
      <c r="P77" s="182">
        <f t="shared" si="39"/>
        <v>18</v>
      </c>
      <c r="Q77" s="182">
        <f t="shared" si="39"/>
        <v>18</v>
      </c>
      <c r="R77" s="182">
        <f t="shared" si="39"/>
        <v>18</v>
      </c>
      <c r="S77" s="182">
        <f t="shared" si="39"/>
        <v>18</v>
      </c>
      <c r="T77" s="183" t="s">
        <v>41</v>
      </c>
      <c r="U77" s="183" t="s">
        <v>41</v>
      </c>
      <c r="V77" s="183" t="s">
        <v>41</v>
      </c>
      <c r="W77" s="183" t="s">
        <v>41</v>
      </c>
      <c r="X77" s="183" t="s">
        <v>41</v>
      </c>
      <c r="Y77" s="183" t="s">
        <v>41</v>
      </c>
      <c r="Z77" s="182">
        <f t="shared" si="40"/>
        <v>18</v>
      </c>
      <c r="AA77" s="182">
        <f t="shared" si="40"/>
        <v>18</v>
      </c>
      <c r="AB77" s="182">
        <f t="shared" si="40"/>
        <v>18</v>
      </c>
      <c r="AC77" s="182">
        <f t="shared" si="40"/>
        <v>18</v>
      </c>
      <c r="AD77" s="182">
        <f t="shared" si="40"/>
        <v>18</v>
      </c>
      <c r="AE77" s="182">
        <f t="shared" si="40"/>
        <v>18</v>
      </c>
      <c r="AF77" s="182">
        <f t="shared" si="40"/>
        <v>18</v>
      </c>
      <c r="AG77" s="182">
        <f t="shared" si="40"/>
        <v>18</v>
      </c>
      <c r="AH77" s="182">
        <f t="shared" si="40"/>
        <v>18</v>
      </c>
      <c r="AI77" s="183" t="s">
        <v>41</v>
      </c>
      <c r="AJ77" s="183" t="s">
        <v>41</v>
      </c>
      <c r="AK77" s="183" t="s">
        <v>41</v>
      </c>
      <c r="AL77" s="183" t="s">
        <v>41</v>
      </c>
      <c r="AM77" s="183" t="s">
        <v>41</v>
      </c>
      <c r="AN77" s="183" t="s">
        <v>41</v>
      </c>
      <c r="AO77" s="183" t="s">
        <v>41</v>
      </c>
      <c r="AP77" s="183" t="s">
        <v>41</v>
      </c>
      <c r="AQ77" s="183" t="s">
        <v>41</v>
      </c>
      <c r="AR77" s="183" t="s">
        <v>41</v>
      </c>
      <c r="AS77" s="183" t="s">
        <v>41</v>
      </c>
      <c r="AT77" s="183" t="s">
        <v>41</v>
      </c>
      <c r="AU77" s="183" t="s">
        <v>41</v>
      </c>
      <c r="AV77" s="183" t="s">
        <v>41</v>
      </c>
      <c r="AW77" s="183" t="s">
        <v>41</v>
      </c>
      <c r="AX77" s="183" t="s">
        <v>41</v>
      </c>
      <c r="AY77" s="183" t="s">
        <v>41</v>
      </c>
      <c r="AZ77" s="183" t="s">
        <v>41</v>
      </c>
      <c r="BA77" s="183" t="s">
        <v>41</v>
      </c>
      <c r="BB77" s="183" t="s">
        <v>41</v>
      </c>
      <c r="BC77" s="183" t="s">
        <v>41</v>
      </c>
      <c r="BD77" s="183" t="s">
        <v>41</v>
      </c>
      <c r="BE77" s="183" t="s">
        <v>41</v>
      </c>
      <c r="BF77" s="183" t="s">
        <v>41</v>
      </c>
      <c r="BG77" s="184" t="s">
        <v>41</v>
      </c>
      <c r="BH77" s="180"/>
      <c r="BI77" s="185">
        <f>SUM(G77:BG77)</f>
        <v>396</v>
      </c>
      <c r="BJ77" s="33"/>
    </row>
    <row r="78" spans="2:62" ht="16.5" thickBot="1">
      <c r="B78" s="333" t="s">
        <v>12</v>
      </c>
      <c r="C78" s="334"/>
      <c r="D78" s="334"/>
      <c r="E78" s="334"/>
      <c r="F78" s="335"/>
      <c r="G78" s="186">
        <f>G76+G77</f>
        <v>54</v>
      </c>
      <c r="H78" s="186">
        <f t="shared" ref="H78:S78" si="41">H76+H77</f>
        <v>54</v>
      </c>
      <c r="I78" s="186">
        <f t="shared" si="41"/>
        <v>54</v>
      </c>
      <c r="J78" s="186">
        <f t="shared" si="41"/>
        <v>54</v>
      </c>
      <c r="K78" s="186">
        <f t="shared" si="41"/>
        <v>54</v>
      </c>
      <c r="L78" s="186">
        <f t="shared" si="41"/>
        <v>54</v>
      </c>
      <c r="M78" s="186">
        <f t="shared" si="41"/>
        <v>54</v>
      </c>
      <c r="N78" s="186">
        <f t="shared" si="41"/>
        <v>54</v>
      </c>
      <c r="O78" s="186">
        <f t="shared" si="41"/>
        <v>54</v>
      </c>
      <c r="P78" s="186">
        <f t="shared" si="41"/>
        <v>54</v>
      </c>
      <c r="Q78" s="186">
        <f t="shared" si="41"/>
        <v>54</v>
      </c>
      <c r="R78" s="186">
        <f t="shared" si="41"/>
        <v>54</v>
      </c>
      <c r="S78" s="186">
        <f t="shared" si="41"/>
        <v>54</v>
      </c>
      <c r="T78" s="187" t="s">
        <v>41</v>
      </c>
      <c r="U78" s="187" t="s">
        <v>41</v>
      </c>
      <c r="V78" s="187" t="s">
        <v>41</v>
      </c>
      <c r="W78" s="187" t="s">
        <v>41</v>
      </c>
      <c r="X78" s="187" t="s">
        <v>41</v>
      </c>
      <c r="Y78" s="187" t="s">
        <v>41</v>
      </c>
      <c r="Z78" s="186">
        <f t="shared" ref="Z78:AH78" si="42">Z76+Z77</f>
        <v>54</v>
      </c>
      <c r="AA78" s="186">
        <f t="shared" si="42"/>
        <v>54</v>
      </c>
      <c r="AB78" s="186">
        <f t="shared" si="42"/>
        <v>54</v>
      </c>
      <c r="AC78" s="186">
        <f t="shared" si="42"/>
        <v>54</v>
      </c>
      <c r="AD78" s="186">
        <f t="shared" si="42"/>
        <v>54</v>
      </c>
      <c r="AE78" s="186">
        <f t="shared" si="42"/>
        <v>54</v>
      </c>
      <c r="AF78" s="186">
        <f t="shared" si="42"/>
        <v>54</v>
      </c>
      <c r="AG78" s="186">
        <f t="shared" si="42"/>
        <v>54</v>
      </c>
      <c r="AH78" s="186">
        <f t="shared" si="42"/>
        <v>54</v>
      </c>
      <c r="AI78" s="187" t="s">
        <v>41</v>
      </c>
      <c r="AJ78" s="187" t="s">
        <v>41</v>
      </c>
      <c r="AK78" s="187" t="s">
        <v>41</v>
      </c>
      <c r="AL78" s="187" t="s">
        <v>41</v>
      </c>
      <c r="AM78" s="187" t="s">
        <v>41</v>
      </c>
      <c r="AN78" s="187" t="s">
        <v>41</v>
      </c>
      <c r="AO78" s="187" t="s">
        <v>41</v>
      </c>
      <c r="AP78" s="187" t="s">
        <v>41</v>
      </c>
      <c r="AQ78" s="187" t="s">
        <v>41</v>
      </c>
      <c r="AR78" s="187" t="s">
        <v>41</v>
      </c>
      <c r="AS78" s="187" t="s">
        <v>41</v>
      </c>
      <c r="AT78" s="187" t="s">
        <v>41</v>
      </c>
      <c r="AU78" s="187" t="s">
        <v>41</v>
      </c>
      <c r="AV78" s="187" t="s">
        <v>41</v>
      </c>
      <c r="AW78" s="187" t="s">
        <v>41</v>
      </c>
      <c r="AX78" s="187" t="s">
        <v>41</v>
      </c>
      <c r="AY78" s="187" t="s">
        <v>41</v>
      </c>
      <c r="AZ78" s="187" t="s">
        <v>41</v>
      </c>
      <c r="BA78" s="187" t="s">
        <v>41</v>
      </c>
      <c r="BB78" s="187" t="s">
        <v>41</v>
      </c>
      <c r="BC78" s="187" t="s">
        <v>41</v>
      </c>
      <c r="BD78" s="187" t="s">
        <v>41</v>
      </c>
      <c r="BE78" s="187" t="s">
        <v>41</v>
      </c>
      <c r="BF78" s="187" t="s">
        <v>41</v>
      </c>
      <c r="BG78" s="188" t="s">
        <v>41</v>
      </c>
      <c r="BH78" s="180"/>
      <c r="BI78" s="189">
        <f>SUM(G78:BG78)</f>
        <v>1188</v>
      </c>
      <c r="BJ78" s="33"/>
    </row>
    <row r="79" spans="2:62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1"/>
      <c r="BI79" s="40"/>
      <c r="BJ79" s="40"/>
    </row>
    <row r="80" spans="2:62" ht="15.7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336" t="s">
        <v>88</v>
      </c>
      <c r="AC80" s="336"/>
      <c r="AD80" s="336"/>
      <c r="AE80" s="336"/>
      <c r="AF80" s="336"/>
      <c r="AG80" s="336"/>
      <c r="AH80" s="336"/>
      <c r="AI80" s="336"/>
      <c r="AJ80" s="336"/>
      <c r="AK80" s="336"/>
      <c r="AL80" s="336"/>
      <c r="AM80" s="336"/>
      <c r="AN80" s="336"/>
      <c r="AO80" s="336"/>
      <c r="AP80" s="336"/>
      <c r="AQ80" s="336"/>
      <c r="AR80" s="336"/>
      <c r="AS80" s="336"/>
      <c r="AT80" s="336"/>
      <c r="AU80" s="336"/>
      <c r="AV80" s="336"/>
      <c r="AW80" s="336"/>
      <c r="AX80" s="336"/>
      <c r="AY80" s="336"/>
      <c r="AZ80" s="336"/>
      <c r="BA80" s="336"/>
      <c r="BB80" s="336"/>
      <c r="BC80" s="336"/>
      <c r="BD80" s="336"/>
      <c r="BE80" s="336"/>
      <c r="BF80" s="336"/>
      <c r="BG80" s="336"/>
      <c r="BH80" s="18"/>
      <c r="BI80" s="18"/>
      <c r="BJ80" s="18"/>
    </row>
  </sheetData>
  <protectedRanges>
    <protectedRange sqref="Z74:AD74 Z64:AH65 U70:W74 AJ70:AM73 AN70:AQ74 U64:W65 AJ64:AQ65 G68:AU69" name="Диапазон14"/>
    <protectedRange sqref="G63:AU63" name="Диапазон13"/>
    <protectedRange sqref="AR64:AU65 X64:Y65 AR70:AU74 X70:Y74 AE74:AM74 G70:S74 AI64:AI65 Z70:AI73 G64:T65 T70:T73" name="Диапазон12_1"/>
    <protectedRange sqref="AN49:AU49 AJ32:AM35 G53:AU53 G55:AU55 G57:AU57 AJ36:AL50 AM36:AM49 U32:W47 G49:AI49 G51:AU51" name="Диапазон9"/>
    <protectedRange sqref="AN49:AU49 AJ32:AM35 G53:AU53 G55:AU55 G57:AU57 AJ36:AL50 AM36:AM49 U32:W47 G49:AI49 G51:AU51" name="Диапазон8"/>
    <protectedRange sqref="X32 X42:X43 Z42:AI43 Y42 AN37:AU39 AN42:AU43 G37:T39 G42:T43 X35:AI35 AN35:AU35 G35:T35 X37:AI39" name="Диапазон1_1"/>
  </protectedRanges>
  <mergeCells count="125">
    <mergeCell ref="B78:F78"/>
    <mergeCell ref="AB80:BG80"/>
    <mergeCell ref="B70:B71"/>
    <mergeCell ref="C70:D71"/>
    <mergeCell ref="BI70:BI71"/>
    <mergeCell ref="BJ70:BJ71"/>
    <mergeCell ref="B72:B73"/>
    <mergeCell ref="C72:D73"/>
    <mergeCell ref="BI72:BI73"/>
    <mergeCell ref="BJ72:BJ73"/>
    <mergeCell ref="B75:AU75"/>
    <mergeCell ref="B76:F76"/>
    <mergeCell ref="B77:F77"/>
    <mergeCell ref="B64:B65"/>
    <mergeCell ref="C64:D65"/>
    <mergeCell ref="BI64:BI65"/>
    <mergeCell ref="BJ64:BJ65"/>
    <mergeCell ref="B66:B67"/>
    <mergeCell ref="C66:D67"/>
    <mergeCell ref="BI66:BI67"/>
    <mergeCell ref="BJ66:BJ67"/>
    <mergeCell ref="B68:B69"/>
    <mergeCell ref="C68:D69"/>
    <mergeCell ref="BI68:BI69"/>
    <mergeCell ref="BJ68:BJ69"/>
    <mergeCell ref="B58:B59"/>
    <mergeCell ref="C58:D59"/>
    <mergeCell ref="BI58:BI59"/>
    <mergeCell ref="BJ58:BJ59"/>
    <mergeCell ref="B60:B61"/>
    <mergeCell ref="C60:D61"/>
    <mergeCell ref="BI60:BI61"/>
    <mergeCell ref="BJ60:BJ61"/>
    <mergeCell ref="B62:B63"/>
    <mergeCell ref="C62:D63"/>
    <mergeCell ref="BI62:BI63"/>
    <mergeCell ref="BJ62:BJ63"/>
    <mergeCell ref="B52:B53"/>
    <mergeCell ref="C52:D53"/>
    <mergeCell ref="BI52:BI53"/>
    <mergeCell ref="BJ52:BJ53"/>
    <mergeCell ref="B54:B55"/>
    <mergeCell ref="C54:D55"/>
    <mergeCell ref="BI54:BI55"/>
    <mergeCell ref="BJ54:BJ55"/>
    <mergeCell ref="B56:B57"/>
    <mergeCell ref="C56:D57"/>
    <mergeCell ref="BI56:BI57"/>
    <mergeCell ref="BJ56:BJ57"/>
    <mergeCell ref="B46:B47"/>
    <mergeCell ref="C46:D47"/>
    <mergeCell ref="BI46:BI47"/>
    <mergeCell ref="BJ46:BJ47"/>
    <mergeCell ref="B48:B49"/>
    <mergeCell ref="C48:D49"/>
    <mergeCell ref="BI48:BI49"/>
    <mergeCell ref="BJ48:BJ49"/>
    <mergeCell ref="B50:B51"/>
    <mergeCell ref="C50:D51"/>
    <mergeCell ref="BI50:BI51"/>
    <mergeCell ref="BJ50:BJ51"/>
    <mergeCell ref="BJ40:BJ41"/>
    <mergeCell ref="B42:B43"/>
    <mergeCell ref="C42:D43"/>
    <mergeCell ref="BI42:BI43"/>
    <mergeCell ref="BJ42:BJ43"/>
    <mergeCell ref="B44:B45"/>
    <mergeCell ref="C44:D45"/>
    <mergeCell ref="BI44:BI45"/>
    <mergeCell ref="BJ44:BJ45"/>
    <mergeCell ref="B32:B33"/>
    <mergeCell ref="C32:D33"/>
    <mergeCell ref="T32:T73"/>
    <mergeCell ref="X32:Y73"/>
    <mergeCell ref="AI32:AI73"/>
    <mergeCell ref="AR32:AU73"/>
    <mergeCell ref="AV32:AW73"/>
    <mergeCell ref="BI32:BI33"/>
    <mergeCell ref="BJ32:BJ33"/>
    <mergeCell ref="B34:B35"/>
    <mergeCell ref="C34:D35"/>
    <mergeCell ref="BI34:BI35"/>
    <mergeCell ref="BJ34:BJ35"/>
    <mergeCell ref="B36:B37"/>
    <mergeCell ref="C36:D37"/>
    <mergeCell ref="BI36:BI37"/>
    <mergeCell ref="BJ36:BJ37"/>
    <mergeCell ref="B38:B39"/>
    <mergeCell ref="C38:D39"/>
    <mergeCell ref="BI38:BI39"/>
    <mergeCell ref="BJ38:BJ39"/>
    <mergeCell ref="B40:B41"/>
    <mergeCell ref="C40:D41"/>
    <mergeCell ref="BI40:BI41"/>
    <mergeCell ref="O11:AL11"/>
    <mergeCell ref="O12:AL12"/>
    <mergeCell ref="B17:BJ17"/>
    <mergeCell ref="B19:B30"/>
    <mergeCell ref="C19:D30"/>
    <mergeCell ref="E19:E30"/>
    <mergeCell ref="H19:J19"/>
    <mergeCell ref="L19:O19"/>
    <mergeCell ref="Q19:S19"/>
    <mergeCell ref="U19:W19"/>
    <mergeCell ref="Y19:AB19"/>
    <mergeCell ref="AD19:AF19"/>
    <mergeCell ref="AH19:AJ19"/>
    <mergeCell ref="AL19:AO19"/>
    <mergeCell ref="AQ19:AS19"/>
    <mergeCell ref="AU19:AW19"/>
    <mergeCell ref="AY19:BB19"/>
    <mergeCell ref="BD19:BF19"/>
    <mergeCell ref="BI19:BI30"/>
    <mergeCell ref="BJ19:BJ30"/>
    <mergeCell ref="G27:BG27"/>
    <mergeCell ref="G29:BG29"/>
    <mergeCell ref="B3:E3"/>
    <mergeCell ref="B4:E4"/>
    <mergeCell ref="B5:E5"/>
    <mergeCell ref="H5:AZ5"/>
    <mergeCell ref="B6:E6"/>
    <mergeCell ref="O7:AL7"/>
    <mergeCell ref="M8:AN8"/>
    <mergeCell ref="O9:AL9"/>
    <mergeCell ref="O10:AL10"/>
  </mergeCells>
  <conditionalFormatting sqref="AX75:BH75 BH76:BH78 BH62:BH65 BH36:BH39 BH48:BH49 BH42:BH43 BH74 BH68:BH71">
    <cfRule type="cellIs" dxfId="30" priority="31" stopIfTrue="1" operator="equal">
      <formula>0</formula>
    </cfRule>
  </conditionalFormatting>
  <conditionalFormatting sqref="AN62 AN68 G62:S65 AE64:AH65 AN48 AN36 G36:S39 G42:S43 AE37:AH37 AE42:AH43 AE48:AH49 G74:S74 AN74:AU74 Z74:AL74 Z68:AH71 G68:S71 AE39:AH39 G48:S49">
    <cfRule type="cellIs" dxfId="29" priority="30" stopIfTrue="1" operator="equal">
      <formula>0</formula>
    </cfRule>
  </conditionalFormatting>
  <conditionalFormatting sqref="BH50:BH51">
    <cfRule type="cellIs" dxfId="28" priority="29" stopIfTrue="1" operator="equal">
      <formula>0</formula>
    </cfRule>
  </conditionalFormatting>
  <conditionalFormatting sqref="AN50 G50:S51 AE50:AH51">
    <cfRule type="cellIs" dxfId="27" priority="28" stopIfTrue="1" operator="equal">
      <formula>0</formula>
    </cfRule>
  </conditionalFormatting>
  <conditionalFormatting sqref="BH52:BH53">
    <cfRule type="cellIs" dxfId="26" priority="27" stopIfTrue="1" operator="equal">
      <formula>0</formula>
    </cfRule>
  </conditionalFormatting>
  <conditionalFormatting sqref="G52:S53 AE52:AH53">
    <cfRule type="cellIs" dxfId="25" priority="26" stopIfTrue="1" operator="equal">
      <formula>0</formula>
    </cfRule>
  </conditionalFormatting>
  <conditionalFormatting sqref="BH54:BH55">
    <cfRule type="cellIs" dxfId="24" priority="25" stopIfTrue="1" operator="equal">
      <formula>0</formula>
    </cfRule>
  </conditionalFormatting>
  <conditionalFormatting sqref="G54:S55 AE54:AH55">
    <cfRule type="cellIs" dxfId="23" priority="24" stopIfTrue="1" operator="equal">
      <formula>0</formula>
    </cfRule>
  </conditionalFormatting>
  <conditionalFormatting sqref="BH56:BH57">
    <cfRule type="cellIs" dxfId="22" priority="23" stopIfTrue="1" operator="equal">
      <formula>0</formula>
    </cfRule>
  </conditionalFormatting>
  <conditionalFormatting sqref="G56:S57 AE56:AH57">
    <cfRule type="cellIs" dxfId="21" priority="22" stopIfTrue="1" operator="equal">
      <formula>0</formula>
    </cfRule>
  </conditionalFormatting>
  <conditionalFormatting sqref="BH72:BH73">
    <cfRule type="cellIs" dxfId="20" priority="21" stopIfTrue="1" operator="equal">
      <formula>0</formula>
    </cfRule>
  </conditionalFormatting>
  <conditionalFormatting sqref="AN72:AQ73 G72:S73 Z72:AH73">
    <cfRule type="cellIs" dxfId="19" priority="20" stopIfTrue="1" operator="equal">
      <formula>0</formula>
    </cfRule>
  </conditionalFormatting>
  <conditionalFormatting sqref="Z62:AH63">
    <cfRule type="cellIs" dxfId="18" priority="8" stopIfTrue="1" operator="equal">
      <formula>0</formula>
    </cfRule>
  </conditionalFormatting>
  <conditionalFormatting sqref="U68 U62 U48 U70:W74">
    <cfRule type="cellIs" dxfId="17" priority="19" stopIfTrue="1" operator="equal">
      <formula>0</formula>
    </cfRule>
  </conditionalFormatting>
  <conditionalFormatting sqref="U50">
    <cfRule type="cellIs" dxfId="16" priority="18" stopIfTrue="1" operator="equal">
      <formula>0</formula>
    </cfRule>
  </conditionalFormatting>
  <conditionalFormatting sqref="U52">
    <cfRule type="cellIs" dxfId="15" priority="17" stopIfTrue="1" operator="equal">
      <formula>0</formula>
    </cfRule>
  </conditionalFormatting>
  <conditionalFormatting sqref="U54">
    <cfRule type="cellIs" dxfId="14" priority="16" stopIfTrue="1" operator="equal">
      <formula>0</formula>
    </cfRule>
  </conditionalFormatting>
  <conditionalFormatting sqref="U56">
    <cfRule type="cellIs" dxfId="13" priority="15" stopIfTrue="1" operator="equal">
      <formula>0</formula>
    </cfRule>
  </conditionalFormatting>
  <conditionalFormatting sqref="Z52:AD53">
    <cfRule type="cellIs" dxfId="12" priority="12" stopIfTrue="1" operator="equal">
      <formula>0</formula>
    </cfRule>
  </conditionalFormatting>
  <conditionalFormatting sqref="Z64:AD65 Z37:AD37 Z42:AD43 Z48:AD49 Z36:AH36 Z39:AD39 Z38:AH38">
    <cfRule type="cellIs" dxfId="11" priority="14" stopIfTrue="1" operator="equal">
      <formula>0</formula>
    </cfRule>
  </conditionalFormatting>
  <conditionalFormatting sqref="Z50:AD51">
    <cfRule type="cellIs" dxfId="10" priority="13" stopIfTrue="1" operator="equal">
      <formula>0</formula>
    </cfRule>
  </conditionalFormatting>
  <conditionalFormatting sqref="Z54:AD55">
    <cfRule type="cellIs" dxfId="9" priority="11" stopIfTrue="1" operator="equal">
      <formula>0</formula>
    </cfRule>
  </conditionalFormatting>
  <conditionalFormatting sqref="Z56:AD57">
    <cfRule type="cellIs" dxfId="8" priority="10" stopIfTrue="1" operator="equal">
      <formula>0</formula>
    </cfRule>
  </conditionalFormatting>
  <conditionalFormatting sqref="AJ68 AJ64:AQ65">
    <cfRule type="cellIs" dxfId="7" priority="9" stopIfTrue="1" operator="equal">
      <formula>0</formula>
    </cfRule>
  </conditionalFormatting>
  <conditionalFormatting sqref="U61">
    <cfRule type="cellIs" dxfId="6" priority="7" stopIfTrue="1" operator="equal">
      <formula>0</formula>
    </cfRule>
  </conditionalFormatting>
  <conditionalFormatting sqref="AN70:AQ71">
    <cfRule type="cellIs" dxfId="5" priority="5" stopIfTrue="1" operator="equal">
      <formula>0</formula>
    </cfRule>
  </conditionalFormatting>
  <conditionalFormatting sqref="AJ70:AM73">
    <cfRule type="cellIs" dxfId="4" priority="6" stopIfTrue="1" operator="equal">
      <formula>0</formula>
    </cfRule>
  </conditionalFormatting>
  <conditionalFormatting sqref="U64:W65">
    <cfRule type="cellIs" dxfId="3" priority="4" stopIfTrue="1" operator="equal">
      <formula>0</formula>
    </cfRule>
  </conditionalFormatting>
  <conditionalFormatting sqref="BH34:BH35">
    <cfRule type="cellIs" dxfId="2" priority="3" stopIfTrue="1" operator="equal">
      <formula>0</formula>
    </cfRule>
  </conditionalFormatting>
  <conditionalFormatting sqref="AN34 G34:S35 AE35:AH35">
    <cfRule type="cellIs" dxfId="1" priority="2" stopIfTrue="1" operator="equal">
      <formula>0</formula>
    </cfRule>
  </conditionalFormatting>
  <conditionalFormatting sqref="Z35:AD35 Z34:AH34">
    <cfRule type="cellIs" dxfId="0" priority="1" stopIfTrue="1" operator="equal">
      <formula>0</formula>
    </cfRule>
  </conditionalFormatting>
  <pageMargins left="0.70866141732283472" right="0.70866141732283472" top="0" bottom="0" header="0.31496062992125984" footer="0.31496062992125984"/>
  <pageSetup paperSize="8" scale="1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BA56"/>
  <sheetViews>
    <sheetView topLeftCell="A68" zoomScale="92" zoomScaleNormal="96" workbookViewId="0">
      <selection activeCell="AA17" sqref="AA17"/>
    </sheetView>
  </sheetViews>
  <sheetFormatPr defaultRowHeight="15"/>
  <cols>
    <col min="1" max="1" width="4.28515625" style="198" customWidth="1"/>
    <col min="2" max="2" width="13.7109375" style="198" customWidth="1"/>
    <col min="3" max="3" width="17.5703125" style="198" customWidth="1"/>
    <col min="4" max="6" width="4.85546875" style="198" customWidth="1"/>
    <col min="7" max="8" width="5" style="198" customWidth="1"/>
    <col min="9" max="9" width="3.85546875" style="198" customWidth="1"/>
    <col min="10" max="53" width="2.85546875" style="198" customWidth="1"/>
    <col min="54" max="256" width="9.140625" style="198"/>
    <col min="257" max="257" width="4.28515625" style="198" customWidth="1"/>
    <col min="258" max="258" width="13.7109375" style="198" customWidth="1"/>
    <col min="259" max="259" width="17.5703125" style="198" customWidth="1"/>
    <col min="260" max="262" width="4.85546875" style="198" customWidth="1"/>
    <col min="263" max="264" width="5" style="198" customWidth="1"/>
    <col min="265" max="265" width="3.85546875" style="198" customWidth="1"/>
    <col min="266" max="309" width="2.85546875" style="198" customWidth="1"/>
    <col min="310" max="512" width="9.140625" style="198"/>
    <col min="513" max="513" width="4.28515625" style="198" customWidth="1"/>
    <col min="514" max="514" width="13.7109375" style="198" customWidth="1"/>
    <col min="515" max="515" width="17.5703125" style="198" customWidth="1"/>
    <col min="516" max="518" width="4.85546875" style="198" customWidth="1"/>
    <col min="519" max="520" width="5" style="198" customWidth="1"/>
    <col min="521" max="521" width="3.85546875" style="198" customWidth="1"/>
    <col min="522" max="565" width="2.85546875" style="198" customWidth="1"/>
    <col min="566" max="768" width="9.140625" style="198"/>
    <col min="769" max="769" width="4.28515625" style="198" customWidth="1"/>
    <col min="770" max="770" width="13.7109375" style="198" customWidth="1"/>
    <col min="771" max="771" width="17.5703125" style="198" customWidth="1"/>
    <col min="772" max="774" width="4.85546875" style="198" customWidth="1"/>
    <col min="775" max="776" width="5" style="198" customWidth="1"/>
    <col min="777" max="777" width="3.85546875" style="198" customWidth="1"/>
    <col min="778" max="821" width="2.85546875" style="198" customWidth="1"/>
    <col min="822" max="1024" width="9.140625" style="198"/>
    <col min="1025" max="1025" width="4.28515625" style="198" customWidth="1"/>
    <col min="1026" max="1026" width="13.7109375" style="198" customWidth="1"/>
    <col min="1027" max="1027" width="17.5703125" style="198" customWidth="1"/>
    <col min="1028" max="1030" width="4.85546875" style="198" customWidth="1"/>
    <col min="1031" max="1032" width="5" style="198" customWidth="1"/>
    <col min="1033" max="1033" width="3.85546875" style="198" customWidth="1"/>
    <col min="1034" max="1077" width="2.85546875" style="198" customWidth="1"/>
    <col min="1078" max="1280" width="9.140625" style="198"/>
    <col min="1281" max="1281" width="4.28515625" style="198" customWidth="1"/>
    <col min="1282" max="1282" width="13.7109375" style="198" customWidth="1"/>
    <col min="1283" max="1283" width="17.5703125" style="198" customWidth="1"/>
    <col min="1284" max="1286" width="4.85546875" style="198" customWidth="1"/>
    <col min="1287" max="1288" width="5" style="198" customWidth="1"/>
    <col min="1289" max="1289" width="3.85546875" style="198" customWidth="1"/>
    <col min="1290" max="1333" width="2.85546875" style="198" customWidth="1"/>
    <col min="1334" max="1536" width="9.140625" style="198"/>
    <col min="1537" max="1537" width="4.28515625" style="198" customWidth="1"/>
    <col min="1538" max="1538" width="13.7109375" style="198" customWidth="1"/>
    <col min="1539" max="1539" width="17.5703125" style="198" customWidth="1"/>
    <col min="1540" max="1542" width="4.85546875" style="198" customWidth="1"/>
    <col min="1543" max="1544" width="5" style="198" customWidth="1"/>
    <col min="1545" max="1545" width="3.85546875" style="198" customWidth="1"/>
    <col min="1546" max="1589" width="2.85546875" style="198" customWidth="1"/>
    <col min="1590" max="1792" width="9.140625" style="198"/>
    <col min="1793" max="1793" width="4.28515625" style="198" customWidth="1"/>
    <col min="1794" max="1794" width="13.7109375" style="198" customWidth="1"/>
    <col min="1795" max="1795" width="17.5703125" style="198" customWidth="1"/>
    <col min="1796" max="1798" width="4.85546875" style="198" customWidth="1"/>
    <col min="1799" max="1800" width="5" style="198" customWidth="1"/>
    <col min="1801" max="1801" width="3.85546875" style="198" customWidth="1"/>
    <col min="1802" max="1845" width="2.85546875" style="198" customWidth="1"/>
    <col min="1846" max="2048" width="9.140625" style="198"/>
    <col min="2049" max="2049" width="4.28515625" style="198" customWidth="1"/>
    <col min="2050" max="2050" width="13.7109375" style="198" customWidth="1"/>
    <col min="2051" max="2051" width="17.5703125" style="198" customWidth="1"/>
    <col min="2052" max="2054" width="4.85546875" style="198" customWidth="1"/>
    <col min="2055" max="2056" width="5" style="198" customWidth="1"/>
    <col min="2057" max="2057" width="3.85546875" style="198" customWidth="1"/>
    <col min="2058" max="2101" width="2.85546875" style="198" customWidth="1"/>
    <col min="2102" max="2304" width="9.140625" style="198"/>
    <col min="2305" max="2305" width="4.28515625" style="198" customWidth="1"/>
    <col min="2306" max="2306" width="13.7109375" style="198" customWidth="1"/>
    <col min="2307" max="2307" width="17.5703125" style="198" customWidth="1"/>
    <col min="2308" max="2310" width="4.85546875" style="198" customWidth="1"/>
    <col min="2311" max="2312" width="5" style="198" customWidth="1"/>
    <col min="2313" max="2313" width="3.85546875" style="198" customWidth="1"/>
    <col min="2314" max="2357" width="2.85546875" style="198" customWidth="1"/>
    <col min="2358" max="2560" width="9.140625" style="198"/>
    <col min="2561" max="2561" width="4.28515625" style="198" customWidth="1"/>
    <col min="2562" max="2562" width="13.7109375" style="198" customWidth="1"/>
    <col min="2563" max="2563" width="17.5703125" style="198" customWidth="1"/>
    <col min="2564" max="2566" width="4.85546875" style="198" customWidth="1"/>
    <col min="2567" max="2568" width="5" style="198" customWidth="1"/>
    <col min="2569" max="2569" width="3.85546875" style="198" customWidth="1"/>
    <col min="2570" max="2613" width="2.85546875" style="198" customWidth="1"/>
    <col min="2614" max="2816" width="9.140625" style="198"/>
    <col min="2817" max="2817" width="4.28515625" style="198" customWidth="1"/>
    <col min="2818" max="2818" width="13.7109375" style="198" customWidth="1"/>
    <col min="2819" max="2819" width="17.5703125" style="198" customWidth="1"/>
    <col min="2820" max="2822" width="4.85546875" style="198" customWidth="1"/>
    <col min="2823" max="2824" width="5" style="198" customWidth="1"/>
    <col min="2825" max="2825" width="3.85546875" style="198" customWidth="1"/>
    <col min="2826" max="2869" width="2.85546875" style="198" customWidth="1"/>
    <col min="2870" max="3072" width="9.140625" style="198"/>
    <col min="3073" max="3073" width="4.28515625" style="198" customWidth="1"/>
    <col min="3074" max="3074" width="13.7109375" style="198" customWidth="1"/>
    <col min="3075" max="3075" width="17.5703125" style="198" customWidth="1"/>
    <col min="3076" max="3078" width="4.85546875" style="198" customWidth="1"/>
    <col min="3079" max="3080" width="5" style="198" customWidth="1"/>
    <col min="3081" max="3081" width="3.85546875" style="198" customWidth="1"/>
    <col min="3082" max="3125" width="2.85546875" style="198" customWidth="1"/>
    <col min="3126" max="3328" width="9.140625" style="198"/>
    <col min="3329" max="3329" width="4.28515625" style="198" customWidth="1"/>
    <col min="3330" max="3330" width="13.7109375" style="198" customWidth="1"/>
    <col min="3331" max="3331" width="17.5703125" style="198" customWidth="1"/>
    <col min="3332" max="3334" width="4.85546875" style="198" customWidth="1"/>
    <col min="3335" max="3336" width="5" style="198" customWidth="1"/>
    <col min="3337" max="3337" width="3.85546875" style="198" customWidth="1"/>
    <col min="3338" max="3381" width="2.85546875" style="198" customWidth="1"/>
    <col min="3382" max="3584" width="9.140625" style="198"/>
    <col min="3585" max="3585" width="4.28515625" style="198" customWidth="1"/>
    <col min="3586" max="3586" width="13.7109375" style="198" customWidth="1"/>
    <col min="3587" max="3587" width="17.5703125" style="198" customWidth="1"/>
    <col min="3588" max="3590" width="4.85546875" style="198" customWidth="1"/>
    <col min="3591" max="3592" width="5" style="198" customWidth="1"/>
    <col min="3593" max="3593" width="3.85546875" style="198" customWidth="1"/>
    <col min="3594" max="3637" width="2.85546875" style="198" customWidth="1"/>
    <col min="3638" max="3840" width="9.140625" style="198"/>
    <col min="3841" max="3841" width="4.28515625" style="198" customWidth="1"/>
    <col min="3842" max="3842" width="13.7109375" style="198" customWidth="1"/>
    <col min="3843" max="3843" width="17.5703125" style="198" customWidth="1"/>
    <col min="3844" max="3846" width="4.85546875" style="198" customWidth="1"/>
    <col min="3847" max="3848" width="5" style="198" customWidth="1"/>
    <col min="3849" max="3849" width="3.85546875" style="198" customWidth="1"/>
    <col min="3850" max="3893" width="2.85546875" style="198" customWidth="1"/>
    <col min="3894" max="4096" width="9.140625" style="198"/>
    <col min="4097" max="4097" width="4.28515625" style="198" customWidth="1"/>
    <col min="4098" max="4098" width="13.7109375" style="198" customWidth="1"/>
    <col min="4099" max="4099" width="17.5703125" style="198" customWidth="1"/>
    <col min="4100" max="4102" width="4.85546875" style="198" customWidth="1"/>
    <col min="4103" max="4104" width="5" style="198" customWidth="1"/>
    <col min="4105" max="4105" width="3.85546875" style="198" customWidth="1"/>
    <col min="4106" max="4149" width="2.85546875" style="198" customWidth="1"/>
    <col min="4150" max="4352" width="9.140625" style="198"/>
    <col min="4353" max="4353" width="4.28515625" style="198" customWidth="1"/>
    <col min="4354" max="4354" width="13.7109375" style="198" customWidth="1"/>
    <col min="4355" max="4355" width="17.5703125" style="198" customWidth="1"/>
    <col min="4356" max="4358" width="4.85546875" style="198" customWidth="1"/>
    <col min="4359" max="4360" width="5" style="198" customWidth="1"/>
    <col min="4361" max="4361" width="3.85546875" style="198" customWidth="1"/>
    <col min="4362" max="4405" width="2.85546875" style="198" customWidth="1"/>
    <col min="4406" max="4608" width="9.140625" style="198"/>
    <col min="4609" max="4609" width="4.28515625" style="198" customWidth="1"/>
    <col min="4610" max="4610" width="13.7109375" style="198" customWidth="1"/>
    <col min="4611" max="4611" width="17.5703125" style="198" customWidth="1"/>
    <col min="4612" max="4614" width="4.85546875" style="198" customWidth="1"/>
    <col min="4615" max="4616" width="5" style="198" customWidth="1"/>
    <col min="4617" max="4617" width="3.85546875" style="198" customWidth="1"/>
    <col min="4618" max="4661" width="2.85546875" style="198" customWidth="1"/>
    <col min="4662" max="4864" width="9.140625" style="198"/>
    <col min="4865" max="4865" width="4.28515625" style="198" customWidth="1"/>
    <col min="4866" max="4866" width="13.7109375" style="198" customWidth="1"/>
    <col min="4867" max="4867" width="17.5703125" style="198" customWidth="1"/>
    <col min="4868" max="4870" width="4.85546875" style="198" customWidth="1"/>
    <col min="4871" max="4872" width="5" style="198" customWidth="1"/>
    <col min="4873" max="4873" width="3.85546875" style="198" customWidth="1"/>
    <col min="4874" max="4917" width="2.85546875" style="198" customWidth="1"/>
    <col min="4918" max="5120" width="9.140625" style="198"/>
    <col min="5121" max="5121" width="4.28515625" style="198" customWidth="1"/>
    <col min="5122" max="5122" width="13.7109375" style="198" customWidth="1"/>
    <col min="5123" max="5123" width="17.5703125" style="198" customWidth="1"/>
    <col min="5124" max="5126" width="4.85546875" style="198" customWidth="1"/>
    <col min="5127" max="5128" width="5" style="198" customWidth="1"/>
    <col min="5129" max="5129" width="3.85546875" style="198" customWidth="1"/>
    <col min="5130" max="5173" width="2.85546875" style="198" customWidth="1"/>
    <col min="5174" max="5376" width="9.140625" style="198"/>
    <col min="5377" max="5377" width="4.28515625" style="198" customWidth="1"/>
    <col min="5378" max="5378" width="13.7109375" style="198" customWidth="1"/>
    <col min="5379" max="5379" width="17.5703125" style="198" customWidth="1"/>
    <col min="5380" max="5382" width="4.85546875" style="198" customWidth="1"/>
    <col min="5383" max="5384" width="5" style="198" customWidth="1"/>
    <col min="5385" max="5385" width="3.85546875" style="198" customWidth="1"/>
    <col min="5386" max="5429" width="2.85546875" style="198" customWidth="1"/>
    <col min="5430" max="5632" width="9.140625" style="198"/>
    <col min="5633" max="5633" width="4.28515625" style="198" customWidth="1"/>
    <col min="5634" max="5634" width="13.7109375" style="198" customWidth="1"/>
    <col min="5635" max="5635" width="17.5703125" style="198" customWidth="1"/>
    <col min="5636" max="5638" width="4.85546875" style="198" customWidth="1"/>
    <col min="5639" max="5640" width="5" style="198" customWidth="1"/>
    <col min="5641" max="5641" width="3.85546875" style="198" customWidth="1"/>
    <col min="5642" max="5685" width="2.85546875" style="198" customWidth="1"/>
    <col min="5686" max="5888" width="9.140625" style="198"/>
    <col min="5889" max="5889" width="4.28515625" style="198" customWidth="1"/>
    <col min="5890" max="5890" width="13.7109375" style="198" customWidth="1"/>
    <col min="5891" max="5891" width="17.5703125" style="198" customWidth="1"/>
    <col min="5892" max="5894" width="4.85546875" style="198" customWidth="1"/>
    <col min="5895" max="5896" width="5" style="198" customWidth="1"/>
    <col min="5897" max="5897" width="3.85546875" style="198" customWidth="1"/>
    <col min="5898" max="5941" width="2.85546875" style="198" customWidth="1"/>
    <col min="5942" max="6144" width="9.140625" style="198"/>
    <col min="6145" max="6145" width="4.28515625" style="198" customWidth="1"/>
    <col min="6146" max="6146" width="13.7109375" style="198" customWidth="1"/>
    <col min="6147" max="6147" width="17.5703125" style="198" customWidth="1"/>
    <col min="6148" max="6150" width="4.85546875" style="198" customWidth="1"/>
    <col min="6151" max="6152" width="5" style="198" customWidth="1"/>
    <col min="6153" max="6153" width="3.85546875" style="198" customWidth="1"/>
    <col min="6154" max="6197" width="2.85546875" style="198" customWidth="1"/>
    <col min="6198" max="6400" width="9.140625" style="198"/>
    <col min="6401" max="6401" width="4.28515625" style="198" customWidth="1"/>
    <col min="6402" max="6402" width="13.7109375" style="198" customWidth="1"/>
    <col min="6403" max="6403" width="17.5703125" style="198" customWidth="1"/>
    <col min="6404" max="6406" width="4.85546875" style="198" customWidth="1"/>
    <col min="6407" max="6408" width="5" style="198" customWidth="1"/>
    <col min="6409" max="6409" width="3.85546875" style="198" customWidth="1"/>
    <col min="6410" max="6453" width="2.85546875" style="198" customWidth="1"/>
    <col min="6454" max="6656" width="9.140625" style="198"/>
    <col min="6657" max="6657" width="4.28515625" style="198" customWidth="1"/>
    <col min="6658" max="6658" width="13.7109375" style="198" customWidth="1"/>
    <col min="6659" max="6659" width="17.5703125" style="198" customWidth="1"/>
    <col min="6660" max="6662" width="4.85546875" style="198" customWidth="1"/>
    <col min="6663" max="6664" width="5" style="198" customWidth="1"/>
    <col min="6665" max="6665" width="3.85546875" style="198" customWidth="1"/>
    <col min="6666" max="6709" width="2.85546875" style="198" customWidth="1"/>
    <col min="6710" max="6912" width="9.140625" style="198"/>
    <col min="6913" max="6913" width="4.28515625" style="198" customWidth="1"/>
    <col min="6914" max="6914" width="13.7109375" style="198" customWidth="1"/>
    <col min="6915" max="6915" width="17.5703125" style="198" customWidth="1"/>
    <col min="6916" max="6918" width="4.85546875" style="198" customWidth="1"/>
    <col min="6919" max="6920" width="5" style="198" customWidth="1"/>
    <col min="6921" max="6921" width="3.85546875" style="198" customWidth="1"/>
    <col min="6922" max="6965" width="2.85546875" style="198" customWidth="1"/>
    <col min="6966" max="7168" width="9.140625" style="198"/>
    <col min="7169" max="7169" width="4.28515625" style="198" customWidth="1"/>
    <col min="7170" max="7170" width="13.7109375" style="198" customWidth="1"/>
    <col min="7171" max="7171" width="17.5703125" style="198" customWidth="1"/>
    <col min="7172" max="7174" width="4.85546875" style="198" customWidth="1"/>
    <col min="7175" max="7176" width="5" style="198" customWidth="1"/>
    <col min="7177" max="7177" width="3.85546875" style="198" customWidth="1"/>
    <col min="7178" max="7221" width="2.85546875" style="198" customWidth="1"/>
    <col min="7222" max="7424" width="9.140625" style="198"/>
    <col min="7425" max="7425" width="4.28515625" style="198" customWidth="1"/>
    <col min="7426" max="7426" width="13.7109375" style="198" customWidth="1"/>
    <col min="7427" max="7427" width="17.5703125" style="198" customWidth="1"/>
    <col min="7428" max="7430" width="4.85546875" style="198" customWidth="1"/>
    <col min="7431" max="7432" width="5" style="198" customWidth="1"/>
    <col min="7433" max="7433" width="3.85546875" style="198" customWidth="1"/>
    <col min="7434" max="7477" width="2.85546875" style="198" customWidth="1"/>
    <col min="7478" max="7680" width="9.140625" style="198"/>
    <col min="7681" max="7681" width="4.28515625" style="198" customWidth="1"/>
    <col min="7682" max="7682" width="13.7109375" style="198" customWidth="1"/>
    <col min="7683" max="7683" width="17.5703125" style="198" customWidth="1"/>
    <col min="7684" max="7686" width="4.85546875" style="198" customWidth="1"/>
    <col min="7687" max="7688" width="5" style="198" customWidth="1"/>
    <col min="7689" max="7689" width="3.85546875" style="198" customWidth="1"/>
    <col min="7690" max="7733" width="2.85546875" style="198" customWidth="1"/>
    <col min="7734" max="7936" width="9.140625" style="198"/>
    <col min="7937" max="7937" width="4.28515625" style="198" customWidth="1"/>
    <col min="7938" max="7938" width="13.7109375" style="198" customWidth="1"/>
    <col min="7939" max="7939" width="17.5703125" style="198" customWidth="1"/>
    <col min="7940" max="7942" width="4.85546875" style="198" customWidth="1"/>
    <col min="7943" max="7944" width="5" style="198" customWidth="1"/>
    <col min="7945" max="7945" width="3.85546875" style="198" customWidth="1"/>
    <col min="7946" max="7989" width="2.85546875" style="198" customWidth="1"/>
    <col min="7990" max="8192" width="9.140625" style="198"/>
    <col min="8193" max="8193" width="4.28515625" style="198" customWidth="1"/>
    <col min="8194" max="8194" width="13.7109375" style="198" customWidth="1"/>
    <col min="8195" max="8195" width="17.5703125" style="198" customWidth="1"/>
    <col min="8196" max="8198" width="4.85546875" style="198" customWidth="1"/>
    <col min="8199" max="8200" width="5" style="198" customWidth="1"/>
    <col min="8201" max="8201" width="3.85546875" style="198" customWidth="1"/>
    <col min="8202" max="8245" width="2.85546875" style="198" customWidth="1"/>
    <col min="8246" max="8448" width="9.140625" style="198"/>
    <col min="8449" max="8449" width="4.28515625" style="198" customWidth="1"/>
    <col min="8450" max="8450" width="13.7109375" style="198" customWidth="1"/>
    <col min="8451" max="8451" width="17.5703125" style="198" customWidth="1"/>
    <col min="8452" max="8454" width="4.85546875" style="198" customWidth="1"/>
    <col min="8455" max="8456" width="5" style="198" customWidth="1"/>
    <col min="8457" max="8457" width="3.85546875" style="198" customWidth="1"/>
    <col min="8458" max="8501" width="2.85546875" style="198" customWidth="1"/>
    <col min="8502" max="8704" width="9.140625" style="198"/>
    <col min="8705" max="8705" width="4.28515625" style="198" customWidth="1"/>
    <col min="8706" max="8706" width="13.7109375" style="198" customWidth="1"/>
    <col min="8707" max="8707" width="17.5703125" style="198" customWidth="1"/>
    <col min="8708" max="8710" width="4.85546875" style="198" customWidth="1"/>
    <col min="8711" max="8712" width="5" style="198" customWidth="1"/>
    <col min="8713" max="8713" width="3.85546875" style="198" customWidth="1"/>
    <col min="8714" max="8757" width="2.85546875" style="198" customWidth="1"/>
    <col min="8758" max="8960" width="9.140625" style="198"/>
    <col min="8961" max="8961" width="4.28515625" style="198" customWidth="1"/>
    <col min="8962" max="8962" width="13.7109375" style="198" customWidth="1"/>
    <col min="8963" max="8963" width="17.5703125" style="198" customWidth="1"/>
    <col min="8964" max="8966" width="4.85546875" style="198" customWidth="1"/>
    <col min="8967" max="8968" width="5" style="198" customWidth="1"/>
    <col min="8969" max="8969" width="3.85546875" style="198" customWidth="1"/>
    <col min="8970" max="9013" width="2.85546875" style="198" customWidth="1"/>
    <col min="9014" max="9216" width="9.140625" style="198"/>
    <col min="9217" max="9217" width="4.28515625" style="198" customWidth="1"/>
    <col min="9218" max="9218" width="13.7109375" style="198" customWidth="1"/>
    <col min="9219" max="9219" width="17.5703125" style="198" customWidth="1"/>
    <col min="9220" max="9222" width="4.85546875" style="198" customWidth="1"/>
    <col min="9223" max="9224" width="5" style="198" customWidth="1"/>
    <col min="9225" max="9225" width="3.85546875" style="198" customWidth="1"/>
    <col min="9226" max="9269" width="2.85546875" style="198" customWidth="1"/>
    <col min="9270" max="9472" width="9.140625" style="198"/>
    <col min="9473" max="9473" width="4.28515625" style="198" customWidth="1"/>
    <col min="9474" max="9474" width="13.7109375" style="198" customWidth="1"/>
    <col min="9475" max="9475" width="17.5703125" style="198" customWidth="1"/>
    <col min="9476" max="9478" width="4.85546875" style="198" customWidth="1"/>
    <col min="9479" max="9480" width="5" style="198" customWidth="1"/>
    <col min="9481" max="9481" width="3.85546875" style="198" customWidth="1"/>
    <col min="9482" max="9525" width="2.85546875" style="198" customWidth="1"/>
    <col min="9526" max="9728" width="9.140625" style="198"/>
    <col min="9729" max="9729" width="4.28515625" style="198" customWidth="1"/>
    <col min="9730" max="9730" width="13.7109375" style="198" customWidth="1"/>
    <col min="9731" max="9731" width="17.5703125" style="198" customWidth="1"/>
    <col min="9732" max="9734" width="4.85546875" style="198" customWidth="1"/>
    <col min="9735" max="9736" width="5" style="198" customWidth="1"/>
    <col min="9737" max="9737" width="3.85546875" style="198" customWidth="1"/>
    <col min="9738" max="9781" width="2.85546875" style="198" customWidth="1"/>
    <col min="9782" max="9984" width="9.140625" style="198"/>
    <col min="9985" max="9985" width="4.28515625" style="198" customWidth="1"/>
    <col min="9986" max="9986" width="13.7109375" style="198" customWidth="1"/>
    <col min="9987" max="9987" width="17.5703125" style="198" customWidth="1"/>
    <col min="9988" max="9990" width="4.85546875" style="198" customWidth="1"/>
    <col min="9991" max="9992" width="5" style="198" customWidth="1"/>
    <col min="9993" max="9993" width="3.85546875" style="198" customWidth="1"/>
    <col min="9994" max="10037" width="2.85546875" style="198" customWidth="1"/>
    <col min="10038" max="10240" width="9.140625" style="198"/>
    <col min="10241" max="10241" width="4.28515625" style="198" customWidth="1"/>
    <col min="10242" max="10242" width="13.7109375" style="198" customWidth="1"/>
    <col min="10243" max="10243" width="17.5703125" style="198" customWidth="1"/>
    <col min="10244" max="10246" width="4.85546875" style="198" customWidth="1"/>
    <col min="10247" max="10248" width="5" style="198" customWidth="1"/>
    <col min="10249" max="10249" width="3.85546875" style="198" customWidth="1"/>
    <col min="10250" max="10293" width="2.85546875" style="198" customWidth="1"/>
    <col min="10294" max="10496" width="9.140625" style="198"/>
    <col min="10497" max="10497" width="4.28515625" style="198" customWidth="1"/>
    <col min="10498" max="10498" width="13.7109375" style="198" customWidth="1"/>
    <col min="10499" max="10499" width="17.5703125" style="198" customWidth="1"/>
    <col min="10500" max="10502" width="4.85546875" style="198" customWidth="1"/>
    <col min="10503" max="10504" width="5" style="198" customWidth="1"/>
    <col min="10505" max="10505" width="3.85546875" style="198" customWidth="1"/>
    <col min="10506" max="10549" width="2.85546875" style="198" customWidth="1"/>
    <col min="10550" max="10752" width="9.140625" style="198"/>
    <col min="10753" max="10753" width="4.28515625" style="198" customWidth="1"/>
    <col min="10754" max="10754" width="13.7109375" style="198" customWidth="1"/>
    <col min="10755" max="10755" width="17.5703125" style="198" customWidth="1"/>
    <col min="10756" max="10758" width="4.85546875" style="198" customWidth="1"/>
    <col min="10759" max="10760" width="5" style="198" customWidth="1"/>
    <col min="10761" max="10761" width="3.85546875" style="198" customWidth="1"/>
    <col min="10762" max="10805" width="2.85546875" style="198" customWidth="1"/>
    <col min="10806" max="11008" width="9.140625" style="198"/>
    <col min="11009" max="11009" width="4.28515625" style="198" customWidth="1"/>
    <col min="11010" max="11010" width="13.7109375" style="198" customWidth="1"/>
    <col min="11011" max="11011" width="17.5703125" style="198" customWidth="1"/>
    <col min="11012" max="11014" width="4.85546875" style="198" customWidth="1"/>
    <col min="11015" max="11016" width="5" style="198" customWidth="1"/>
    <col min="11017" max="11017" width="3.85546875" style="198" customWidth="1"/>
    <col min="11018" max="11061" width="2.85546875" style="198" customWidth="1"/>
    <col min="11062" max="11264" width="9.140625" style="198"/>
    <col min="11265" max="11265" width="4.28515625" style="198" customWidth="1"/>
    <col min="11266" max="11266" width="13.7109375" style="198" customWidth="1"/>
    <col min="11267" max="11267" width="17.5703125" style="198" customWidth="1"/>
    <col min="11268" max="11270" width="4.85546875" style="198" customWidth="1"/>
    <col min="11271" max="11272" width="5" style="198" customWidth="1"/>
    <col min="11273" max="11273" width="3.85546875" style="198" customWidth="1"/>
    <col min="11274" max="11317" width="2.85546875" style="198" customWidth="1"/>
    <col min="11318" max="11520" width="9.140625" style="198"/>
    <col min="11521" max="11521" width="4.28515625" style="198" customWidth="1"/>
    <col min="11522" max="11522" width="13.7109375" style="198" customWidth="1"/>
    <col min="11523" max="11523" width="17.5703125" style="198" customWidth="1"/>
    <col min="11524" max="11526" width="4.85546875" style="198" customWidth="1"/>
    <col min="11527" max="11528" width="5" style="198" customWidth="1"/>
    <col min="11529" max="11529" width="3.85546875" style="198" customWidth="1"/>
    <col min="11530" max="11573" width="2.85546875" style="198" customWidth="1"/>
    <col min="11574" max="11776" width="9.140625" style="198"/>
    <col min="11777" max="11777" width="4.28515625" style="198" customWidth="1"/>
    <col min="11778" max="11778" width="13.7109375" style="198" customWidth="1"/>
    <col min="11779" max="11779" width="17.5703125" style="198" customWidth="1"/>
    <col min="11780" max="11782" width="4.85546875" style="198" customWidth="1"/>
    <col min="11783" max="11784" width="5" style="198" customWidth="1"/>
    <col min="11785" max="11785" width="3.85546875" style="198" customWidth="1"/>
    <col min="11786" max="11829" width="2.85546875" style="198" customWidth="1"/>
    <col min="11830" max="12032" width="9.140625" style="198"/>
    <col min="12033" max="12033" width="4.28515625" style="198" customWidth="1"/>
    <col min="12034" max="12034" width="13.7109375" style="198" customWidth="1"/>
    <col min="12035" max="12035" width="17.5703125" style="198" customWidth="1"/>
    <col min="12036" max="12038" width="4.85546875" style="198" customWidth="1"/>
    <col min="12039" max="12040" width="5" style="198" customWidth="1"/>
    <col min="12041" max="12041" width="3.85546875" style="198" customWidth="1"/>
    <col min="12042" max="12085" width="2.85546875" style="198" customWidth="1"/>
    <col min="12086" max="12288" width="9.140625" style="198"/>
    <col min="12289" max="12289" width="4.28515625" style="198" customWidth="1"/>
    <col min="12290" max="12290" width="13.7109375" style="198" customWidth="1"/>
    <col min="12291" max="12291" width="17.5703125" style="198" customWidth="1"/>
    <col min="12292" max="12294" width="4.85546875" style="198" customWidth="1"/>
    <col min="12295" max="12296" width="5" style="198" customWidth="1"/>
    <col min="12297" max="12297" width="3.85546875" style="198" customWidth="1"/>
    <col min="12298" max="12341" width="2.85546875" style="198" customWidth="1"/>
    <col min="12342" max="12544" width="9.140625" style="198"/>
    <col min="12545" max="12545" width="4.28515625" style="198" customWidth="1"/>
    <col min="12546" max="12546" width="13.7109375" style="198" customWidth="1"/>
    <col min="12547" max="12547" width="17.5703125" style="198" customWidth="1"/>
    <col min="12548" max="12550" width="4.85546875" style="198" customWidth="1"/>
    <col min="12551" max="12552" width="5" style="198" customWidth="1"/>
    <col min="12553" max="12553" width="3.85546875" style="198" customWidth="1"/>
    <col min="12554" max="12597" width="2.85546875" style="198" customWidth="1"/>
    <col min="12598" max="12800" width="9.140625" style="198"/>
    <col min="12801" max="12801" width="4.28515625" style="198" customWidth="1"/>
    <col min="12802" max="12802" width="13.7109375" style="198" customWidth="1"/>
    <col min="12803" max="12803" width="17.5703125" style="198" customWidth="1"/>
    <col min="12804" max="12806" width="4.85546875" style="198" customWidth="1"/>
    <col min="12807" max="12808" width="5" style="198" customWidth="1"/>
    <col min="12809" max="12809" width="3.85546875" style="198" customWidth="1"/>
    <col min="12810" max="12853" width="2.85546875" style="198" customWidth="1"/>
    <col min="12854" max="13056" width="9.140625" style="198"/>
    <col min="13057" max="13057" width="4.28515625" style="198" customWidth="1"/>
    <col min="13058" max="13058" width="13.7109375" style="198" customWidth="1"/>
    <col min="13059" max="13059" width="17.5703125" style="198" customWidth="1"/>
    <col min="13060" max="13062" width="4.85546875" style="198" customWidth="1"/>
    <col min="13063" max="13064" width="5" style="198" customWidth="1"/>
    <col min="13065" max="13065" width="3.85546875" style="198" customWidth="1"/>
    <col min="13066" max="13109" width="2.85546875" style="198" customWidth="1"/>
    <col min="13110" max="13312" width="9.140625" style="198"/>
    <col min="13313" max="13313" width="4.28515625" style="198" customWidth="1"/>
    <col min="13314" max="13314" width="13.7109375" style="198" customWidth="1"/>
    <col min="13315" max="13315" width="17.5703125" style="198" customWidth="1"/>
    <col min="13316" max="13318" width="4.85546875" style="198" customWidth="1"/>
    <col min="13319" max="13320" width="5" style="198" customWidth="1"/>
    <col min="13321" max="13321" width="3.85546875" style="198" customWidth="1"/>
    <col min="13322" max="13365" width="2.85546875" style="198" customWidth="1"/>
    <col min="13366" max="13568" width="9.140625" style="198"/>
    <col min="13569" max="13569" width="4.28515625" style="198" customWidth="1"/>
    <col min="13570" max="13570" width="13.7109375" style="198" customWidth="1"/>
    <col min="13571" max="13571" width="17.5703125" style="198" customWidth="1"/>
    <col min="13572" max="13574" width="4.85546875" style="198" customWidth="1"/>
    <col min="13575" max="13576" width="5" style="198" customWidth="1"/>
    <col min="13577" max="13577" width="3.85546875" style="198" customWidth="1"/>
    <col min="13578" max="13621" width="2.85546875" style="198" customWidth="1"/>
    <col min="13622" max="13824" width="9.140625" style="198"/>
    <col min="13825" max="13825" width="4.28515625" style="198" customWidth="1"/>
    <col min="13826" max="13826" width="13.7109375" style="198" customWidth="1"/>
    <col min="13827" max="13827" width="17.5703125" style="198" customWidth="1"/>
    <col min="13828" max="13830" width="4.85546875" style="198" customWidth="1"/>
    <col min="13831" max="13832" width="5" style="198" customWidth="1"/>
    <col min="13833" max="13833" width="3.85546875" style="198" customWidth="1"/>
    <col min="13834" max="13877" width="2.85546875" style="198" customWidth="1"/>
    <col min="13878" max="14080" width="9.140625" style="198"/>
    <col min="14081" max="14081" width="4.28515625" style="198" customWidth="1"/>
    <col min="14082" max="14082" width="13.7109375" style="198" customWidth="1"/>
    <col min="14083" max="14083" width="17.5703125" style="198" customWidth="1"/>
    <col min="14084" max="14086" width="4.85546875" style="198" customWidth="1"/>
    <col min="14087" max="14088" width="5" style="198" customWidth="1"/>
    <col min="14089" max="14089" width="3.85546875" style="198" customWidth="1"/>
    <col min="14090" max="14133" width="2.85546875" style="198" customWidth="1"/>
    <col min="14134" max="14336" width="9.140625" style="198"/>
    <col min="14337" max="14337" width="4.28515625" style="198" customWidth="1"/>
    <col min="14338" max="14338" width="13.7109375" style="198" customWidth="1"/>
    <col min="14339" max="14339" width="17.5703125" style="198" customWidth="1"/>
    <col min="14340" max="14342" width="4.85546875" style="198" customWidth="1"/>
    <col min="14343" max="14344" width="5" style="198" customWidth="1"/>
    <col min="14345" max="14345" width="3.85546875" style="198" customWidth="1"/>
    <col min="14346" max="14389" width="2.85546875" style="198" customWidth="1"/>
    <col min="14390" max="14592" width="9.140625" style="198"/>
    <col min="14593" max="14593" width="4.28515625" style="198" customWidth="1"/>
    <col min="14594" max="14594" width="13.7109375" style="198" customWidth="1"/>
    <col min="14595" max="14595" width="17.5703125" style="198" customWidth="1"/>
    <col min="14596" max="14598" width="4.85546875" style="198" customWidth="1"/>
    <col min="14599" max="14600" width="5" style="198" customWidth="1"/>
    <col min="14601" max="14601" width="3.85546875" style="198" customWidth="1"/>
    <col min="14602" max="14645" width="2.85546875" style="198" customWidth="1"/>
    <col min="14646" max="14848" width="9.140625" style="198"/>
    <col min="14849" max="14849" width="4.28515625" style="198" customWidth="1"/>
    <col min="14850" max="14850" width="13.7109375" style="198" customWidth="1"/>
    <col min="14851" max="14851" width="17.5703125" style="198" customWidth="1"/>
    <col min="14852" max="14854" width="4.85546875" style="198" customWidth="1"/>
    <col min="14855" max="14856" width="5" style="198" customWidth="1"/>
    <col min="14857" max="14857" width="3.85546875" style="198" customWidth="1"/>
    <col min="14858" max="14901" width="2.85546875" style="198" customWidth="1"/>
    <col min="14902" max="15104" width="9.140625" style="198"/>
    <col min="15105" max="15105" width="4.28515625" style="198" customWidth="1"/>
    <col min="15106" max="15106" width="13.7109375" style="198" customWidth="1"/>
    <col min="15107" max="15107" width="17.5703125" style="198" customWidth="1"/>
    <col min="15108" max="15110" width="4.85546875" style="198" customWidth="1"/>
    <col min="15111" max="15112" width="5" style="198" customWidth="1"/>
    <col min="15113" max="15113" width="3.85546875" style="198" customWidth="1"/>
    <col min="15114" max="15157" width="2.85546875" style="198" customWidth="1"/>
    <col min="15158" max="15360" width="9.140625" style="198"/>
    <col min="15361" max="15361" width="4.28515625" style="198" customWidth="1"/>
    <col min="15362" max="15362" width="13.7109375" style="198" customWidth="1"/>
    <col min="15363" max="15363" width="17.5703125" style="198" customWidth="1"/>
    <col min="15364" max="15366" width="4.85546875" style="198" customWidth="1"/>
    <col min="15367" max="15368" width="5" style="198" customWidth="1"/>
    <col min="15369" max="15369" width="3.85546875" style="198" customWidth="1"/>
    <col min="15370" max="15413" width="2.85546875" style="198" customWidth="1"/>
    <col min="15414" max="15616" width="9.140625" style="198"/>
    <col min="15617" max="15617" width="4.28515625" style="198" customWidth="1"/>
    <col min="15618" max="15618" width="13.7109375" style="198" customWidth="1"/>
    <col min="15619" max="15619" width="17.5703125" style="198" customWidth="1"/>
    <col min="15620" max="15622" width="4.85546875" style="198" customWidth="1"/>
    <col min="15623" max="15624" width="5" style="198" customWidth="1"/>
    <col min="15625" max="15625" width="3.85546875" style="198" customWidth="1"/>
    <col min="15626" max="15669" width="2.85546875" style="198" customWidth="1"/>
    <col min="15670" max="15872" width="9.140625" style="198"/>
    <col min="15873" max="15873" width="4.28515625" style="198" customWidth="1"/>
    <col min="15874" max="15874" width="13.7109375" style="198" customWidth="1"/>
    <col min="15875" max="15875" width="17.5703125" style="198" customWidth="1"/>
    <col min="15876" max="15878" width="4.85546875" style="198" customWidth="1"/>
    <col min="15879" max="15880" width="5" style="198" customWidth="1"/>
    <col min="15881" max="15881" width="3.85546875" style="198" customWidth="1"/>
    <col min="15882" max="15925" width="2.85546875" style="198" customWidth="1"/>
    <col min="15926" max="16128" width="9.140625" style="198"/>
    <col min="16129" max="16129" width="4.28515625" style="198" customWidth="1"/>
    <col min="16130" max="16130" width="13.7109375" style="198" customWidth="1"/>
    <col min="16131" max="16131" width="17.5703125" style="198" customWidth="1"/>
    <col min="16132" max="16134" width="4.85546875" style="198" customWidth="1"/>
    <col min="16135" max="16136" width="5" style="198" customWidth="1"/>
    <col min="16137" max="16137" width="3.85546875" style="198" customWidth="1"/>
    <col min="16138" max="16181" width="2.85546875" style="198" customWidth="1"/>
    <col min="16182" max="16384" width="9.140625" style="198"/>
  </cols>
  <sheetData>
    <row r="2" spans="1:53" ht="12.75" customHeight="1">
      <c r="A2" s="363" t="s">
        <v>42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</row>
    <row r="3" spans="1:53" ht="12.75" customHeight="1">
      <c r="A3" s="363" t="str">
        <f>'[1]Учебный план'!C5</f>
        <v>Директор ГБОУ СПО МО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</row>
    <row r="4" spans="1:53" ht="12.75" customHeight="1">
      <c r="A4" s="363" t="s">
        <v>102</v>
      </c>
      <c r="B4" s="363"/>
      <c r="C4" s="363"/>
      <c r="D4" s="363"/>
      <c r="E4" s="363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</row>
    <row r="5" spans="1:53" ht="15.75" customHeight="1">
      <c r="A5" s="372" t="s">
        <v>103</v>
      </c>
      <c r="B5" s="372"/>
      <c r="C5" s="372"/>
      <c r="D5" s="373"/>
      <c r="E5" s="373"/>
      <c r="F5" s="373"/>
      <c r="G5" s="373"/>
      <c r="H5" s="201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</row>
    <row r="6" spans="1:53" ht="15.75" customHeight="1">
      <c r="A6" s="368" t="s">
        <v>104</v>
      </c>
      <c r="B6" s="368"/>
      <c r="C6" s="368"/>
      <c r="D6" s="368"/>
      <c r="E6" s="194"/>
      <c r="F6" s="194"/>
      <c r="G6" s="194"/>
      <c r="H6" s="195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</row>
    <row r="7" spans="1:53" ht="15.75" customHeight="1">
      <c r="A7" s="196"/>
      <c r="B7" s="196"/>
      <c r="C7" s="196"/>
      <c r="D7" s="195"/>
      <c r="E7" s="195"/>
      <c r="F7" s="195"/>
      <c r="G7" s="195"/>
      <c r="H7" s="195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</row>
    <row r="8" spans="1:53" ht="3.7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</row>
    <row r="9" spans="1:53" ht="19.5" customHeight="1">
      <c r="A9" s="352" t="s">
        <v>76</v>
      </c>
      <c r="B9" s="369" t="s">
        <v>77</v>
      </c>
      <c r="C9" s="369"/>
      <c r="D9" s="370" t="s">
        <v>78</v>
      </c>
      <c r="E9" s="356" t="s">
        <v>79</v>
      </c>
      <c r="F9" s="356"/>
      <c r="G9" s="356"/>
      <c r="H9" s="356"/>
      <c r="I9" s="195"/>
      <c r="J9" s="371" t="s">
        <v>132</v>
      </c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</row>
    <row r="10" spans="1:53" ht="19.5" customHeight="1">
      <c r="A10" s="352"/>
      <c r="B10" s="369"/>
      <c r="C10" s="369"/>
      <c r="D10" s="370"/>
      <c r="E10" s="356"/>
      <c r="F10" s="356"/>
      <c r="G10" s="356"/>
      <c r="H10" s="356"/>
      <c r="I10" s="195"/>
      <c r="J10" s="371" t="s">
        <v>133</v>
      </c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</row>
    <row r="11" spans="1:53" ht="19.5" customHeight="1">
      <c r="A11" s="352"/>
      <c r="B11" s="369"/>
      <c r="C11" s="369"/>
      <c r="D11" s="370"/>
      <c r="E11" s="356"/>
      <c r="F11" s="356"/>
      <c r="G11" s="356"/>
      <c r="H11" s="356"/>
      <c r="I11" s="195"/>
      <c r="J11" s="371" t="s">
        <v>97</v>
      </c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</row>
    <row r="12" spans="1:53" ht="13.5" customHeight="1">
      <c r="A12" s="352"/>
      <c r="B12" s="369"/>
      <c r="C12" s="369"/>
      <c r="D12" s="370"/>
      <c r="E12" s="370" t="s">
        <v>80</v>
      </c>
      <c r="F12" s="370" t="s">
        <v>98</v>
      </c>
      <c r="G12" s="370" t="s">
        <v>81</v>
      </c>
      <c r="H12" s="370" t="s">
        <v>98</v>
      </c>
      <c r="I12" s="195"/>
      <c r="J12" s="365" t="s">
        <v>0</v>
      </c>
      <c r="K12" s="365"/>
      <c r="L12" s="365"/>
      <c r="M12" s="365"/>
      <c r="N12" s="365" t="s">
        <v>1</v>
      </c>
      <c r="O12" s="365"/>
      <c r="P12" s="365"/>
      <c r="Q12" s="365"/>
      <c r="R12" s="365"/>
      <c r="S12" s="365" t="s">
        <v>2</v>
      </c>
      <c r="T12" s="365"/>
      <c r="U12" s="365"/>
      <c r="V12" s="365"/>
      <c r="W12" s="365" t="s">
        <v>3</v>
      </c>
      <c r="X12" s="365"/>
      <c r="Y12" s="365"/>
      <c r="Z12" s="365"/>
      <c r="AA12" s="365" t="s">
        <v>4</v>
      </c>
      <c r="AB12" s="365"/>
      <c r="AC12" s="365"/>
      <c r="AD12" s="365"/>
      <c r="AE12" s="365"/>
      <c r="AF12" s="365" t="s">
        <v>5</v>
      </c>
      <c r="AG12" s="365"/>
      <c r="AH12" s="365"/>
      <c r="AI12" s="365"/>
      <c r="AJ12" s="365" t="s">
        <v>6</v>
      </c>
      <c r="AK12" s="365"/>
      <c r="AL12" s="365"/>
      <c r="AM12" s="365"/>
      <c r="AN12" s="365" t="s">
        <v>7</v>
      </c>
      <c r="AO12" s="365"/>
      <c r="AP12" s="365"/>
      <c r="AQ12" s="365"/>
      <c r="AR12" s="365"/>
      <c r="AS12" s="365" t="s">
        <v>8</v>
      </c>
      <c r="AT12" s="365"/>
      <c r="AU12" s="365"/>
      <c r="AV12" s="365"/>
      <c r="AW12" s="365" t="s">
        <v>9</v>
      </c>
      <c r="AX12" s="365"/>
      <c r="AY12" s="365"/>
      <c r="AZ12" s="365"/>
      <c r="BA12" s="365"/>
    </row>
    <row r="13" spans="1:53">
      <c r="A13" s="352"/>
      <c r="B13" s="369"/>
      <c r="C13" s="369"/>
      <c r="D13" s="370"/>
      <c r="E13" s="370"/>
      <c r="F13" s="370"/>
      <c r="G13" s="370"/>
      <c r="H13" s="370"/>
      <c r="I13" s="202" t="s">
        <v>59</v>
      </c>
      <c r="J13" s="203">
        <v>1</v>
      </c>
      <c r="K13" s="203">
        <v>9</v>
      </c>
      <c r="L13" s="203">
        <v>16</v>
      </c>
      <c r="M13" s="203">
        <v>23</v>
      </c>
      <c r="N13" s="203">
        <v>30</v>
      </c>
      <c r="O13" s="203">
        <v>6</v>
      </c>
      <c r="P13" s="203">
        <v>13</v>
      </c>
      <c r="Q13" s="203">
        <v>20</v>
      </c>
      <c r="R13" s="203">
        <v>27</v>
      </c>
      <c r="S13" s="203">
        <v>3</v>
      </c>
      <c r="T13" s="203">
        <v>10</v>
      </c>
      <c r="U13" s="203">
        <v>17</v>
      </c>
      <c r="V13" s="203">
        <v>24</v>
      </c>
      <c r="W13" s="203">
        <v>1</v>
      </c>
      <c r="X13" s="203">
        <v>8</v>
      </c>
      <c r="Y13" s="203">
        <v>15</v>
      </c>
      <c r="Z13" s="203">
        <v>22</v>
      </c>
      <c r="AA13" s="203">
        <v>29</v>
      </c>
      <c r="AB13" s="204">
        <v>5</v>
      </c>
      <c r="AC13" s="203">
        <v>12</v>
      </c>
      <c r="AD13" s="203">
        <v>19</v>
      </c>
      <c r="AE13" s="203">
        <v>26</v>
      </c>
      <c r="AF13" s="203">
        <v>2</v>
      </c>
      <c r="AG13" s="203">
        <v>9</v>
      </c>
      <c r="AH13" s="203">
        <v>16</v>
      </c>
      <c r="AI13" s="204">
        <v>23</v>
      </c>
      <c r="AJ13" s="203">
        <v>2</v>
      </c>
      <c r="AK13" s="203">
        <v>9</v>
      </c>
      <c r="AL13" s="203">
        <v>16</v>
      </c>
      <c r="AM13" s="203">
        <v>23</v>
      </c>
      <c r="AN13" s="203">
        <v>30</v>
      </c>
      <c r="AO13" s="203">
        <v>6</v>
      </c>
      <c r="AP13" s="203">
        <v>13</v>
      </c>
      <c r="AQ13" s="203">
        <v>20</v>
      </c>
      <c r="AR13" s="203">
        <v>27</v>
      </c>
      <c r="AS13" s="203">
        <v>4</v>
      </c>
      <c r="AT13" s="203">
        <v>11</v>
      </c>
      <c r="AU13" s="203">
        <v>18</v>
      </c>
      <c r="AV13" s="203">
        <v>25</v>
      </c>
      <c r="AW13" s="203">
        <v>1</v>
      </c>
      <c r="AX13" s="203">
        <v>8</v>
      </c>
      <c r="AY13" s="203">
        <v>15</v>
      </c>
      <c r="AZ13" s="203">
        <v>22</v>
      </c>
      <c r="BA13" s="203">
        <v>29</v>
      </c>
    </row>
    <row r="14" spans="1:53">
      <c r="A14" s="352"/>
      <c r="B14" s="369"/>
      <c r="C14" s="369"/>
      <c r="D14" s="370"/>
      <c r="E14" s="370"/>
      <c r="F14" s="370"/>
      <c r="G14" s="370"/>
      <c r="H14" s="370"/>
      <c r="I14" s="202" t="s">
        <v>60</v>
      </c>
      <c r="J14" s="203">
        <v>2</v>
      </c>
      <c r="K14" s="203">
        <v>10</v>
      </c>
      <c r="L14" s="203">
        <v>17</v>
      </c>
      <c r="M14" s="203">
        <v>24</v>
      </c>
      <c r="N14" s="203">
        <v>31</v>
      </c>
      <c r="O14" s="203">
        <v>7</v>
      </c>
      <c r="P14" s="203">
        <v>14</v>
      </c>
      <c r="Q14" s="203">
        <v>21</v>
      </c>
      <c r="R14" s="203">
        <v>28</v>
      </c>
      <c r="S14" s="203">
        <v>4</v>
      </c>
      <c r="T14" s="203">
        <v>11</v>
      </c>
      <c r="U14" s="203">
        <v>18</v>
      </c>
      <c r="V14" s="203">
        <v>25</v>
      </c>
      <c r="W14" s="203">
        <v>2</v>
      </c>
      <c r="X14" s="203">
        <v>9</v>
      </c>
      <c r="Y14" s="203">
        <v>16</v>
      </c>
      <c r="Z14" s="203">
        <v>23</v>
      </c>
      <c r="AA14" s="203">
        <v>30</v>
      </c>
      <c r="AB14" s="204">
        <v>6</v>
      </c>
      <c r="AC14" s="203">
        <v>13</v>
      </c>
      <c r="AD14" s="203">
        <v>20</v>
      </c>
      <c r="AE14" s="203">
        <v>27</v>
      </c>
      <c r="AF14" s="203">
        <v>3</v>
      </c>
      <c r="AG14" s="203">
        <v>10</v>
      </c>
      <c r="AH14" s="203">
        <v>17</v>
      </c>
      <c r="AI14" s="203">
        <v>24</v>
      </c>
      <c r="AJ14" s="203">
        <v>3</v>
      </c>
      <c r="AK14" s="203">
        <v>10</v>
      </c>
      <c r="AL14" s="203">
        <v>17</v>
      </c>
      <c r="AM14" s="203">
        <v>24</v>
      </c>
      <c r="AN14" s="203">
        <v>31</v>
      </c>
      <c r="AO14" s="203">
        <v>7</v>
      </c>
      <c r="AP14" s="203">
        <v>14</v>
      </c>
      <c r="AQ14" s="203">
        <v>21</v>
      </c>
      <c r="AR14" s="203">
        <v>28</v>
      </c>
      <c r="AS14" s="203">
        <v>5</v>
      </c>
      <c r="AT14" s="203">
        <v>12</v>
      </c>
      <c r="AU14" s="203">
        <v>19</v>
      </c>
      <c r="AV14" s="203">
        <v>26</v>
      </c>
      <c r="AW14" s="203">
        <v>2</v>
      </c>
      <c r="AX14" s="203">
        <v>9</v>
      </c>
      <c r="AY14" s="203">
        <v>16</v>
      </c>
      <c r="AZ14" s="203">
        <v>23</v>
      </c>
      <c r="BA14" s="203">
        <v>30</v>
      </c>
    </row>
    <row r="15" spans="1:53">
      <c r="A15" s="352"/>
      <c r="B15" s="369"/>
      <c r="C15" s="369"/>
      <c r="D15" s="370"/>
      <c r="E15" s="370"/>
      <c r="F15" s="370"/>
      <c r="G15" s="370"/>
      <c r="H15" s="370"/>
      <c r="I15" s="202" t="s">
        <v>54</v>
      </c>
      <c r="J15" s="203">
        <v>3</v>
      </c>
      <c r="K15" s="203">
        <v>11</v>
      </c>
      <c r="L15" s="203">
        <v>18</v>
      </c>
      <c r="M15" s="203">
        <v>25</v>
      </c>
      <c r="N15" s="203">
        <v>1</v>
      </c>
      <c r="O15" s="203">
        <v>8</v>
      </c>
      <c r="P15" s="203">
        <v>15</v>
      </c>
      <c r="Q15" s="203">
        <v>22</v>
      </c>
      <c r="R15" s="203">
        <v>29</v>
      </c>
      <c r="S15" s="204">
        <v>5</v>
      </c>
      <c r="T15" s="203">
        <v>12</v>
      </c>
      <c r="U15" s="203">
        <v>19</v>
      </c>
      <c r="V15" s="203">
        <v>26</v>
      </c>
      <c r="W15" s="203">
        <v>3</v>
      </c>
      <c r="X15" s="203">
        <v>10</v>
      </c>
      <c r="Y15" s="203">
        <v>17</v>
      </c>
      <c r="Z15" s="203">
        <v>24</v>
      </c>
      <c r="AA15" s="204">
        <v>31</v>
      </c>
      <c r="AB15" s="204">
        <v>7</v>
      </c>
      <c r="AC15" s="203">
        <v>14</v>
      </c>
      <c r="AD15" s="203">
        <v>21</v>
      </c>
      <c r="AE15" s="203">
        <v>28</v>
      </c>
      <c r="AF15" s="203">
        <v>4</v>
      </c>
      <c r="AG15" s="203">
        <v>11</v>
      </c>
      <c r="AH15" s="203">
        <v>18</v>
      </c>
      <c r="AI15" s="203">
        <v>25</v>
      </c>
      <c r="AJ15" s="203">
        <v>4</v>
      </c>
      <c r="AK15" s="203">
        <v>11</v>
      </c>
      <c r="AL15" s="203">
        <v>18</v>
      </c>
      <c r="AM15" s="203">
        <v>25</v>
      </c>
      <c r="AN15" s="203">
        <v>1</v>
      </c>
      <c r="AO15" s="203">
        <v>8</v>
      </c>
      <c r="AP15" s="203">
        <v>15</v>
      </c>
      <c r="AQ15" s="203">
        <v>22</v>
      </c>
      <c r="AR15" s="203">
        <v>29</v>
      </c>
      <c r="AS15" s="203">
        <v>6</v>
      </c>
      <c r="AT15" s="203">
        <v>13</v>
      </c>
      <c r="AU15" s="203">
        <v>20</v>
      </c>
      <c r="AV15" s="203">
        <v>27</v>
      </c>
      <c r="AW15" s="203">
        <v>3</v>
      </c>
      <c r="AX15" s="203">
        <v>10</v>
      </c>
      <c r="AY15" s="203">
        <v>17</v>
      </c>
      <c r="AZ15" s="203">
        <v>24</v>
      </c>
      <c r="BA15" s="203">
        <v>31</v>
      </c>
    </row>
    <row r="16" spans="1:53">
      <c r="A16" s="352"/>
      <c r="B16" s="197"/>
      <c r="C16" s="197"/>
      <c r="D16" s="370"/>
      <c r="E16" s="370"/>
      <c r="F16" s="370"/>
      <c r="G16" s="370"/>
      <c r="H16" s="370"/>
      <c r="I16" s="202" t="s">
        <v>55</v>
      </c>
      <c r="J16" s="203">
        <v>4</v>
      </c>
      <c r="K16" s="203">
        <v>12</v>
      </c>
      <c r="L16" s="203">
        <v>19</v>
      </c>
      <c r="M16" s="203">
        <v>26</v>
      </c>
      <c r="N16" s="203">
        <v>2</v>
      </c>
      <c r="O16" s="203">
        <v>9</v>
      </c>
      <c r="P16" s="203">
        <v>16</v>
      </c>
      <c r="Q16" s="203">
        <v>23</v>
      </c>
      <c r="R16" s="203">
        <v>30</v>
      </c>
      <c r="S16" s="203">
        <v>6</v>
      </c>
      <c r="T16" s="203">
        <v>13</v>
      </c>
      <c r="U16" s="203">
        <v>20</v>
      </c>
      <c r="V16" s="203">
        <v>27</v>
      </c>
      <c r="W16" s="203">
        <v>4</v>
      </c>
      <c r="X16" s="203">
        <v>11</v>
      </c>
      <c r="Y16" s="203">
        <v>18</v>
      </c>
      <c r="Z16" s="203">
        <v>25</v>
      </c>
      <c r="AA16" s="204">
        <v>1</v>
      </c>
      <c r="AB16" s="204">
        <v>8</v>
      </c>
      <c r="AC16" s="203">
        <v>15</v>
      </c>
      <c r="AD16" s="203">
        <v>22</v>
      </c>
      <c r="AE16" s="203">
        <v>29</v>
      </c>
      <c r="AF16" s="203">
        <v>5</v>
      </c>
      <c r="AG16" s="203">
        <v>12</v>
      </c>
      <c r="AH16" s="203">
        <v>19</v>
      </c>
      <c r="AI16" s="203">
        <v>26</v>
      </c>
      <c r="AJ16" s="203">
        <v>5</v>
      </c>
      <c r="AK16" s="203">
        <v>12</v>
      </c>
      <c r="AL16" s="203">
        <v>19</v>
      </c>
      <c r="AM16" s="203">
        <v>26</v>
      </c>
      <c r="AN16" s="203">
        <v>2</v>
      </c>
      <c r="AO16" s="203">
        <v>9</v>
      </c>
      <c r="AP16" s="203">
        <v>16</v>
      </c>
      <c r="AQ16" s="203">
        <v>23</v>
      </c>
      <c r="AR16" s="203">
        <v>30</v>
      </c>
      <c r="AS16" s="203">
        <v>7</v>
      </c>
      <c r="AT16" s="203">
        <v>14</v>
      </c>
      <c r="AU16" s="203">
        <v>21</v>
      </c>
      <c r="AV16" s="203">
        <v>28</v>
      </c>
      <c r="AW16" s="203">
        <v>4</v>
      </c>
      <c r="AX16" s="203">
        <v>11</v>
      </c>
      <c r="AY16" s="203">
        <v>18</v>
      </c>
      <c r="AZ16" s="203">
        <v>25</v>
      </c>
      <c r="BA16" s="205">
        <v>1</v>
      </c>
    </row>
    <row r="17" spans="1:53">
      <c r="A17" s="352"/>
      <c r="B17" s="197"/>
      <c r="C17" s="197"/>
      <c r="D17" s="370"/>
      <c r="E17" s="370"/>
      <c r="F17" s="370"/>
      <c r="G17" s="370"/>
      <c r="H17" s="370"/>
      <c r="I17" s="202" t="s">
        <v>56</v>
      </c>
      <c r="J17" s="203">
        <v>6</v>
      </c>
      <c r="K17" s="203">
        <v>13</v>
      </c>
      <c r="L17" s="203">
        <v>20</v>
      </c>
      <c r="M17" s="203">
        <v>27</v>
      </c>
      <c r="N17" s="203">
        <v>3</v>
      </c>
      <c r="O17" s="203">
        <v>10</v>
      </c>
      <c r="P17" s="203">
        <v>17</v>
      </c>
      <c r="Q17" s="203">
        <v>24</v>
      </c>
      <c r="R17" s="203">
        <v>31</v>
      </c>
      <c r="S17" s="203">
        <v>7</v>
      </c>
      <c r="T17" s="203">
        <v>14</v>
      </c>
      <c r="U17" s="203">
        <v>21</v>
      </c>
      <c r="V17" s="203">
        <v>28</v>
      </c>
      <c r="W17" s="203">
        <v>5</v>
      </c>
      <c r="X17" s="203">
        <v>12</v>
      </c>
      <c r="Y17" s="203">
        <v>19</v>
      </c>
      <c r="Z17" s="203">
        <v>26</v>
      </c>
      <c r="AA17" s="204">
        <v>2</v>
      </c>
      <c r="AB17" s="203">
        <v>9</v>
      </c>
      <c r="AC17" s="203">
        <v>16</v>
      </c>
      <c r="AD17" s="203">
        <v>23</v>
      </c>
      <c r="AE17" s="203">
        <v>30</v>
      </c>
      <c r="AF17" s="203">
        <v>6</v>
      </c>
      <c r="AG17" s="203">
        <v>13</v>
      </c>
      <c r="AH17" s="203">
        <v>20</v>
      </c>
      <c r="AI17" s="203">
        <v>27</v>
      </c>
      <c r="AJ17" s="203">
        <v>6</v>
      </c>
      <c r="AK17" s="203">
        <v>13</v>
      </c>
      <c r="AL17" s="203">
        <v>20</v>
      </c>
      <c r="AM17" s="203">
        <v>27</v>
      </c>
      <c r="AN17" s="203">
        <v>3</v>
      </c>
      <c r="AO17" s="203">
        <v>10</v>
      </c>
      <c r="AP17" s="203">
        <v>17</v>
      </c>
      <c r="AQ17" s="203">
        <v>24</v>
      </c>
      <c r="AR17" s="204">
        <v>1</v>
      </c>
      <c r="AS17" s="203">
        <v>8</v>
      </c>
      <c r="AT17" s="203">
        <v>15</v>
      </c>
      <c r="AU17" s="203">
        <v>22</v>
      </c>
      <c r="AV17" s="203">
        <v>29</v>
      </c>
      <c r="AW17" s="203">
        <v>5</v>
      </c>
      <c r="AX17" s="204">
        <v>12</v>
      </c>
      <c r="AY17" s="203">
        <v>19</v>
      </c>
      <c r="AZ17" s="203">
        <v>26</v>
      </c>
      <c r="BA17" s="205">
        <v>2</v>
      </c>
    </row>
    <row r="18" spans="1:53">
      <c r="A18" s="352"/>
      <c r="B18" s="197"/>
      <c r="C18" s="197"/>
      <c r="D18" s="370"/>
      <c r="E18" s="370"/>
      <c r="F18" s="370"/>
      <c r="G18" s="370"/>
      <c r="H18" s="370"/>
      <c r="I18" s="202" t="s">
        <v>57</v>
      </c>
      <c r="J18" s="203">
        <v>7</v>
      </c>
      <c r="K18" s="203">
        <v>14</v>
      </c>
      <c r="L18" s="203">
        <v>21</v>
      </c>
      <c r="M18" s="203">
        <v>28</v>
      </c>
      <c r="N18" s="203">
        <v>4</v>
      </c>
      <c r="O18" s="203">
        <v>11</v>
      </c>
      <c r="P18" s="203">
        <v>18</v>
      </c>
      <c r="Q18" s="203">
        <v>25</v>
      </c>
      <c r="R18" s="203">
        <v>1</v>
      </c>
      <c r="S18" s="203">
        <v>8</v>
      </c>
      <c r="T18" s="203">
        <v>15</v>
      </c>
      <c r="U18" s="203">
        <v>22</v>
      </c>
      <c r="V18" s="203">
        <v>29</v>
      </c>
      <c r="W18" s="203">
        <v>6</v>
      </c>
      <c r="X18" s="203">
        <v>13</v>
      </c>
      <c r="Y18" s="203">
        <v>20</v>
      </c>
      <c r="Z18" s="203">
        <v>27</v>
      </c>
      <c r="AA18" s="204">
        <v>3</v>
      </c>
      <c r="AB18" s="203">
        <v>10</v>
      </c>
      <c r="AC18" s="203">
        <v>17</v>
      </c>
      <c r="AD18" s="203">
        <v>24</v>
      </c>
      <c r="AE18" s="203">
        <v>31</v>
      </c>
      <c r="AF18" s="203">
        <v>7</v>
      </c>
      <c r="AG18" s="203">
        <v>14</v>
      </c>
      <c r="AH18" s="203">
        <v>21</v>
      </c>
      <c r="AI18" s="203">
        <v>28</v>
      </c>
      <c r="AJ18" s="203">
        <v>7</v>
      </c>
      <c r="AK18" s="203">
        <v>14</v>
      </c>
      <c r="AL18" s="203">
        <v>21</v>
      </c>
      <c r="AM18" s="203">
        <v>28</v>
      </c>
      <c r="AN18" s="203">
        <v>4</v>
      </c>
      <c r="AO18" s="203">
        <v>11</v>
      </c>
      <c r="AP18" s="203">
        <v>18</v>
      </c>
      <c r="AQ18" s="203">
        <v>25</v>
      </c>
      <c r="AR18" s="203">
        <v>2</v>
      </c>
      <c r="AS18" s="204">
        <v>9</v>
      </c>
      <c r="AT18" s="203">
        <v>16</v>
      </c>
      <c r="AU18" s="203">
        <v>23</v>
      </c>
      <c r="AV18" s="203">
        <v>30</v>
      </c>
      <c r="AW18" s="203">
        <v>6</v>
      </c>
      <c r="AX18" s="203">
        <v>13</v>
      </c>
      <c r="AY18" s="203">
        <v>20</v>
      </c>
      <c r="AZ18" s="203">
        <v>27</v>
      </c>
      <c r="BA18" s="205">
        <v>3</v>
      </c>
    </row>
    <row r="19" spans="1:53">
      <c r="A19" s="352"/>
      <c r="B19" s="197"/>
      <c r="C19" s="197"/>
      <c r="D19" s="370"/>
      <c r="E19" s="370"/>
      <c r="F19" s="370"/>
      <c r="G19" s="370"/>
      <c r="H19" s="370"/>
      <c r="I19" s="202" t="s">
        <v>58</v>
      </c>
      <c r="J19" s="203">
        <v>8</v>
      </c>
      <c r="K19" s="203">
        <v>15</v>
      </c>
      <c r="L19" s="203">
        <v>22</v>
      </c>
      <c r="M19" s="203">
        <v>29</v>
      </c>
      <c r="N19" s="203">
        <v>5</v>
      </c>
      <c r="O19" s="203">
        <v>12</v>
      </c>
      <c r="P19" s="203">
        <v>19</v>
      </c>
      <c r="Q19" s="203">
        <v>26</v>
      </c>
      <c r="R19" s="203">
        <v>2</v>
      </c>
      <c r="S19" s="203">
        <v>9</v>
      </c>
      <c r="T19" s="203">
        <v>16</v>
      </c>
      <c r="U19" s="203">
        <v>23</v>
      </c>
      <c r="V19" s="203">
        <v>30</v>
      </c>
      <c r="W19" s="203">
        <v>7</v>
      </c>
      <c r="X19" s="203">
        <v>14</v>
      </c>
      <c r="Y19" s="203">
        <v>21</v>
      </c>
      <c r="Z19" s="203">
        <v>28</v>
      </c>
      <c r="AA19" s="204">
        <v>4</v>
      </c>
      <c r="AB19" s="203">
        <v>11</v>
      </c>
      <c r="AC19" s="203">
        <v>18</v>
      </c>
      <c r="AD19" s="203">
        <v>25</v>
      </c>
      <c r="AE19" s="203">
        <v>1</v>
      </c>
      <c r="AF19" s="203">
        <v>8</v>
      </c>
      <c r="AG19" s="203">
        <v>15</v>
      </c>
      <c r="AH19" s="203">
        <v>22</v>
      </c>
      <c r="AI19" s="203">
        <v>1</v>
      </c>
      <c r="AJ19" s="204">
        <v>8</v>
      </c>
      <c r="AK19" s="203">
        <v>15</v>
      </c>
      <c r="AL19" s="203">
        <v>22</v>
      </c>
      <c r="AM19" s="203">
        <v>29</v>
      </c>
      <c r="AN19" s="203">
        <v>5</v>
      </c>
      <c r="AO19" s="203">
        <v>12</v>
      </c>
      <c r="AP19" s="203">
        <v>19</v>
      </c>
      <c r="AQ19" s="203">
        <v>26</v>
      </c>
      <c r="AR19" s="203">
        <v>3</v>
      </c>
      <c r="AS19" s="203">
        <v>10</v>
      </c>
      <c r="AT19" s="203">
        <v>17</v>
      </c>
      <c r="AU19" s="203">
        <v>24</v>
      </c>
      <c r="AV19" s="203">
        <v>31</v>
      </c>
      <c r="AW19" s="203">
        <v>7</v>
      </c>
      <c r="AX19" s="203">
        <v>14</v>
      </c>
      <c r="AY19" s="203">
        <v>21</v>
      </c>
      <c r="AZ19" s="203">
        <v>28</v>
      </c>
      <c r="BA19" s="205">
        <v>4</v>
      </c>
    </row>
    <row r="20" spans="1:53" ht="27" customHeight="1">
      <c r="A20" s="352"/>
      <c r="B20" s="197"/>
      <c r="C20" s="197"/>
      <c r="D20" s="370"/>
      <c r="E20" s="370"/>
      <c r="F20" s="370"/>
      <c r="G20" s="370"/>
      <c r="H20" s="370"/>
      <c r="I20" s="206"/>
      <c r="J20" s="367" t="s">
        <v>16</v>
      </c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207" t="s">
        <v>105</v>
      </c>
      <c r="X20" s="367" t="s">
        <v>99</v>
      </c>
      <c r="Y20" s="367"/>
      <c r="Z20" s="367"/>
      <c r="AA20" s="366" t="s">
        <v>82</v>
      </c>
      <c r="AB20" s="366"/>
      <c r="AC20" s="367" t="s">
        <v>17</v>
      </c>
      <c r="AD20" s="367"/>
      <c r="AE20" s="367"/>
      <c r="AF20" s="367"/>
      <c r="AG20" s="367"/>
      <c r="AH20" s="367"/>
      <c r="AI20" s="367"/>
      <c r="AJ20" s="367"/>
      <c r="AK20" s="367"/>
      <c r="AL20" s="208" t="s">
        <v>105</v>
      </c>
      <c r="AM20" s="367" t="s">
        <v>106</v>
      </c>
      <c r="AN20" s="367"/>
      <c r="AO20" s="367"/>
      <c r="AP20" s="367"/>
      <c r="AQ20" s="367" t="s">
        <v>106</v>
      </c>
      <c r="AR20" s="367"/>
      <c r="AS20" s="367"/>
      <c r="AT20" s="367"/>
      <c r="AU20" s="367" t="s">
        <v>106</v>
      </c>
      <c r="AV20" s="367"/>
      <c r="AW20" s="367"/>
      <c r="AX20" s="367"/>
      <c r="AY20" s="365" t="s">
        <v>82</v>
      </c>
      <c r="AZ20" s="365"/>
      <c r="BA20" s="209"/>
    </row>
    <row r="21" spans="1:53" s="212" customFormat="1" ht="30" customHeight="1">
      <c r="A21" s="352"/>
      <c r="B21" s="197"/>
      <c r="C21" s="197"/>
      <c r="D21" s="370"/>
      <c r="E21" s="370"/>
      <c r="F21" s="370"/>
      <c r="G21" s="370"/>
      <c r="H21" s="370"/>
      <c r="I21" s="206"/>
      <c r="J21" s="210">
        <v>1</v>
      </c>
      <c r="K21" s="210">
        <v>2</v>
      </c>
      <c r="L21" s="210">
        <v>3</v>
      </c>
      <c r="M21" s="210">
        <v>4</v>
      </c>
      <c r="N21" s="210">
        <v>5</v>
      </c>
      <c r="O21" s="210">
        <v>6</v>
      </c>
      <c r="P21" s="210">
        <v>7</v>
      </c>
      <c r="Q21" s="210">
        <v>8</v>
      </c>
      <c r="R21" s="210">
        <v>9</v>
      </c>
      <c r="S21" s="210">
        <v>10</v>
      </c>
      <c r="T21" s="210">
        <v>11</v>
      </c>
      <c r="U21" s="210">
        <v>12</v>
      </c>
      <c r="V21" s="210">
        <v>13</v>
      </c>
      <c r="W21" s="210">
        <v>14</v>
      </c>
      <c r="X21" s="210">
        <v>15</v>
      </c>
      <c r="Y21" s="210">
        <v>16</v>
      </c>
      <c r="Z21" s="210">
        <v>17</v>
      </c>
      <c r="AA21" s="210">
        <v>18</v>
      </c>
      <c r="AB21" s="210">
        <v>19</v>
      </c>
      <c r="AC21" s="210">
        <v>20</v>
      </c>
      <c r="AD21" s="210">
        <v>21</v>
      </c>
      <c r="AE21" s="210">
        <v>22</v>
      </c>
      <c r="AF21" s="210">
        <v>23</v>
      </c>
      <c r="AG21" s="210">
        <v>24</v>
      </c>
      <c r="AH21" s="210">
        <v>25</v>
      </c>
      <c r="AI21" s="210">
        <v>26</v>
      </c>
      <c r="AJ21" s="210">
        <v>27</v>
      </c>
      <c r="AK21" s="210">
        <v>28</v>
      </c>
      <c r="AL21" s="210">
        <v>29</v>
      </c>
      <c r="AM21" s="210">
        <v>30</v>
      </c>
      <c r="AN21" s="210">
        <v>31</v>
      </c>
      <c r="AO21" s="210">
        <v>32</v>
      </c>
      <c r="AP21" s="210">
        <v>33</v>
      </c>
      <c r="AQ21" s="210">
        <v>34</v>
      </c>
      <c r="AR21" s="210">
        <v>35</v>
      </c>
      <c r="AS21" s="210">
        <v>36</v>
      </c>
      <c r="AT21" s="211">
        <v>37</v>
      </c>
      <c r="AU21" s="210">
        <v>38</v>
      </c>
      <c r="AV21" s="210">
        <v>39</v>
      </c>
      <c r="AW21" s="210">
        <v>40</v>
      </c>
      <c r="AX21" s="210">
        <v>41</v>
      </c>
      <c r="AY21" s="210">
        <v>42</v>
      </c>
      <c r="AZ21" s="210">
        <v>43</v>
      </c>
      <c r="BA21" s="210">
        <v>44</v>
      </c>
    </row>
    <row r="22" spans="1:53" s="212" customFormat="1" ht="18.75" customHeight="1">
      <c r="A22" s="213">
        <v>1</v>
      </c>
      <c r="B22" s="349" t="s">
        <v>134</v>
      </c>
      <c r="C22" s="349"/>
      <c r="D22" s="204">
        <f>E22+G22</f>
        <v>53</v>
      </c>
      <c r="E22" s="202">
        <f>SUM(J22:V22)</f>
        <v>26</v>
      </c>
      <c r="F22" s="202" t="s">
        <v>83</v>
      </c>
      <c r="G22" s="214">
        <f>SUM(AC22:AK22)</f>
        <v>27</v>
      </c>
      <c r="H22" s="214" t="s">
        <v>135</v>
      </c>
      <c r="I22" s="206"/>
      <c r="J22" s="215">
        <v>2</v>
      </c>
      <c r="K22" s="215">
        <v>2</v>
      </c>
      <c r="L22" s="215">
        <v>2</v>
      </c>
      <c r="M22" s="215">
        <v>2</v>
      </c>
      <c r="N22" s="215">
        <v>2</v>
      </c>
      <c r="O22" s="215">
        <v>2</v>
      </c>
      <c r="P22" s="215">
        <v>2</v>
      </c>
      <c r="Q22" s="215">
        <v>2</v>
      </c>
      <c r="R22" s="215">
        <v>2</v>
      </c>
      <c r="S22" s="215">
        <v>2</v>
      </c>
      <c r="T22" s="215">
        <v>2</v>
      </c>
      <c r="U22" s="215">
        <v>2</v>
      </c>
      <c r="V22" s="215">
        <v>2</v>
      </c>
      <c r="W22" s="348" t="s">
        <v>84</v>
      </c>
      <c r="X22" s="350" t="s">
        <v>107</v>
      </c>
      <c r="Y22" s="350"/>
      <c r="Z22" s="350"/>
      <c r="AA22" s="351" t="s">
        <v>64</v>
      </c>
      <c r="AB22" s="351"/>
      <c r="AC22" s="215">
        <v>3</v>
      </c>
      <c r="AD22" s="215">
        <v>3</v>
      </c>
      <c r="AE22" s="215">
        <v>3</v>
      </c>
      <c r="AF22" s="215">
        <v>3</v>
      </c>
      <c r="AG22" s="215">
        <v>3</v>
      </c>
      <c r="AH22" s="215">
        <v>3</v>
      </c>
      <c r="AI22" s="215">
        <v>3</v>
      </c>
      <c r="AJ22" s="215">
        <v>3</v>
      </c>
      <c r="AK22" s="215">
        <v>3</v>
      </c>
      <c r="AL22" s="348" t="s">
        <v>84</v>
      </c>
      <c r="AM22" s="350" t="s">
        <v>108</v>
      </c>
      <c r="AN22" s="350"/>
      <c r="AO22" s="350"/>
      <c r="AP22" s="350"/>
      <c r="AQ22" s="350" t="s">
        <v>40</v>
      </c>
      <c r="AR22" s="350"/>
      <c r="AS22" s="350"/>
      <c r="AT22" s="350"/>
      <c r="AU22" s="355" t="s">
        <v>109</v>
      </c>
      <c r="AV22" s="355"/>
      <c r="AW22" s="355"/>
      <c r="AX22" s="355"/>
      <c r="AY22" s="348" t="s">
        <v>110</v>
      </c>
      <c r="AZ22" s="348"/>
      <c r="BA22" s="216"/>
    </row>
    <row r="23" spans="1:53" s="212" customFormat="1" ht="18.75" customHeight="1">
      <c r="A23" s="213">
        <v>2</v>
      </c>
      <c r="B23" s="349" t="s">
        <v>100</v>
      </c>
      <c r="C23" s="349"/>
      <c r="D23" s="204">
        <f>E23+G23</f>
        <v>44</v>
      </c>
      <c r="E23" s="202">
        <f>SUM(J23:V23)</f>
        <v>26</v>
      </c>
      <c r="F23" s="202" t="s">
        <v>83</v>
      </c>
      <c r="G23" s="214">
        <f>SUM(AC23:AK23)</f>
        <v>18</v>
      </c>
      <c r="H23" s="214" t="s">
        <v>13</v>
      </c>
      <c r="I23" s="206"/>
      <c r="J23" s="215">
        <v>2</v>
      </c>
      <c r="K23" s="215">
        <v>2</v>
      </c>
      <c r="L23" s="215">
        <v>2</v>
      </c>
      <c r="M23" s="215">
        <v>2</v>
      </c>
      <c r="N23" s="215">
        <v>2</v>
      </c>
      <c r="O23" s="215">
        <v>2</v>
      </c>
      <c r="P23" s="215">
        <v>2</v>
      </c>
      <c r="Q23" s="215">
        <v>2</v>
      </c>
      <c r="R23" s="215">
        <v>2</v>
      </c>
      <c r="S23" s="215">
        <v>2</v>
      </c>
      <c r="T23" s="215">
        <v>2</v>
      </c>
      <c r="U23" s="215">
        <v>2</v>
      </c>
      <c r="V23" s="215">
        <v>2</v>
      </c>
      <c r="W23" s="348"/>
      <c r="X23" s="350"/>
      <c r="Y23" s="350"/>
      <c r="Z23" s="350"/>
      <c r="AA23" s="351"/>
      <c r="AB23" s="351"/>
      <c r="AC23" s="215">
        <v>2</v>
      </c>
      <c r="AD23" s="215">
        <v>2</v>
      </c>
      <c r="AE23" s="215">
        <v>2</v>
      </c>
      <c r="AF23" s="215">
        <v>2</v>
      </c>
      <c r="AG23" s="215">
        <v>2</v>
      </c>
      <c r="AH23" s="215">
        <v>2</v>
      </c>
      <c r="AI23" s="215">
        <v>2</v>
      </c>
      <c r="AJ23" s="215">
        <v>2</v>
      </c>
      <c r="AK23" s="215">
        <v>2</v>
      </c>
      <c r="AL23" s="348"/>
      <c r="AM23" s="350"/>
      <c r="AN23" s="350"/>
      <c r="AO23" s="350"/>
      <c r="AP23" s="350"/>
      <c r="AQ23" s="350"/>
      <c r="AR23" s="350"/>
      <c r="AS23" s="350"/>
      <c r="AT23" s="350"/>
      <c r="AU23" s="355"/>
      <c r="AV23" s="355"/>
      <c r="AW23" s="355"/>
      <c r="AX23" s="355"/>
      <c r="AY23" s="348"/>
      <c r="AZ23" s="348"/>
      <c r="BA23" s="216"/>
    </row>
    <row r="24" spans="1:53" s="212" customFormat="1" ht="18.75" customHeight="1">
      <c r="A24" s="213">
        <v>3</v>
      </c>
      <c r="B24" s="349" t="s">
        <v>111</v>
      </c>
      <c r="C24" s="349"/>
      <c r="D24" s="204">
        <f t="shared" ref="D24:D34" si="0">E24+G24</f>
        <v>44</v>
      </c>
      <c r="E24" s="202">
        <f t="shared" ref="E24:E34" si="1">SUM(J24:V24)</f>
        <v>26</v>
      </c>
      <c r="F24" s="202" t="s">
        <v>83</v>
      </c>
      <c r="G24" s="214">
        <f t="shared" ref="G24:G34" si="2">SUM(AC24:AK24)</f>
        <v>18</v>
      </c>
      <c r="H24" s="214" t="s">
        <v>85</v>
      </c>
      <c r="I24" s="206"/>
      <c r="J24" s="215">
        <v>2</v>
      </c>
      <c r="K24" s="215">
        <v>2</v>
      </c>
      <c r="L24" s="215">
        <v>2</v>
      </c>
      <c r="M24" s="215">
        <v>2</v>
      </c>
      <c r="N24" s="215">
        <v>2</v>
      </c>
      <c r="O24" s="215">
        <v>2</v>
      </c>
      <c r="P24" s="215">
        <v>2</v>
      </c>
      <c r="Q24" s="215">
        <v>2</v>
      </c>
      <c r="R24" s="215">
        <v>2</v>
      </c>
      <c r="S24" s="215">
        <v>2</v>
      </c>
      <c r="T24" s="215">
        <v>2</v>
      </c>
      <c r="U24" s="215">
        <v>2</v>
      </c>
      <c r="V24" s="215">
        <v>2</v>
      </c>
      <c r="W24" s="348"/>
      <c r="X24" s="350"/>
      <c r="Y24" s="350"/>
      <c r="Z24" s="350"/>
      <c r="AA24" s="351"/>
      <c r="AB24" s="351"/>
      <c r="AC24" s="215">
        <v>2</v>
      </c>
      <c r="AD24" s="215">
        <v>2</v>
      </c>
      <c r="AE24" s="215">
        <v>2</v>
      </c>
      <c r="AF24" s="215">
        <v>2</v>
      </c>
      <c r="AG24" s="215">
        <v>2</v>
      </c>
      <c r="AH24" s="215">
        <v>2</v>
      </c>
      <c r="AI24" s="215">
        <v>2</v>
      </c>
      <c r="AJ24" s="215">
        <v>2</v>
      </c>
      <c r="AK24" s="215">
        <v>2</v>
      </c>
      <c r="AL24" s="348"/>
      <c r="AM24" s="350"/>
      <c r="AN24" s="350"/>
      <c r="AO24" s="350"/>
      <c r="AP24" s="350"/>
      <c r="AQ24" s="350"/>
      <c r="AR24" s="350"/>
      <c r="AS24" s="350"/>
      <c r="AT24" s="350"/>
      <c r="AU24" s="355"/>
      <c r="AV24" s="355"/>
      <c r="AW24" s="355"/>
      <c r="AX24" s="355"/>
      <c r="AY24" s="348"/>
      <c r="AZ24" s="348"/>
      <c r="BA24" s="216"/>
    </row>
    <row r="25" spans="1:53" s="212" customFormat="1" ht="24" customHeight="1">
      <c r="A25" s="213">
        <v>4</v>
      </c>
      <c r="B25" s="349" t="s">
        <v>112</v>
      </c>
      <c r="C25" s="349"/>
      <c r="D25" s="204">
        <f t="shared" si="0"/>
        <v>31</v>
      </c>
      <c r="E25" s="202">
        <f t="shared" si="1"/>
        <v>13</v>
      </c>
      <c r="F25" s="202" t="s">
        <v>83</v>
      </c>
      <c r="G25" s="214">
        <f t="shared" si="2"/>
        <v>18</v>
      </c>
      <c r="H25" s="214" t="s">
        <v>85</v>
      </c>
      <c r="I25" s="206"/>
      <c r="J25" s="215">
        <v>1</v>
      </c>
      <c r="K25" s="215">
        <v>1</v>
      </c>
      <c r="L25" s="215">
        <v>1</v>
      </c>
      <c r="M25" s="215">
        <v>1</v>
      </c>
      <c r="N25" s="215">
        <v>1</v>
      </c>
      <c r="O25" s="215">
        <v>1</v>
      </c>
      <c r="P25" s="215">
        <v>1</v>
      </c>
      <c r="Q25" s="215">
        <v>1</v>
      </c>
      <c r="R25" s="215">
        <v>1</v>
      </c>
      <c r="S25" s="215">
        <v>1</v>
      </c>
      <c r="T25" s="215">
        <v>1</v>
      </c>
      <c r="U25" s="215">
        <v>1</v>
      </c>
      <c r="V25" s="215">
        <v>1</v>
      </c>
      <c r="W25" s="348"/>
      <c r="X25" s="350"/>
      <c r="Y25" s="350"/>
      <c r="Z25" s="350"/>
      <c r="AA25" s="351"/>
      <c r="AB25" s="351"/>
      <c r="AC25" s="215">
        <v>2</v>
      </c>
      <c r="AD25" s="215">
        <v>2</v>
      </c>
      <c r="AE25" s="215">
        <v>2</v>
      </c>
      <c r="AF25" s="215">
        <v>2</v>
      </c>
      <c r="AG25" s="215">
        <v>2</v>
      </c>
      <c r="AH25" s="215">
        <v>2</v>
      </c>
      <c r="AI25" s="215">
        <v>2</v>
      </c>
      <c r="AJ25" s="215">
        <v>2</v>
      </c>
      <c r="AK25" s="215">
        <v>2</v>
      </c>
      <c r="AL25" s="348"/>
      <c r="AM25" s="350"/>
      <c r="AN25" s="350"/>
      <c r="AO25" s="350"/>
      <c r="AP25" s="350"/>
      <c r="AQ25" s="350"/>
      <c r="AR25" s="350"/>
      <c r="AS25" s="350"/>
      <c r="AT25" s="350"/>
      <c r="AU25" s="355"/>
      <c r="AV25" s="355"/>
      <c r="AW25" s="355"/>
      <c r="AX25" s="355"/>
      <c r="AY25" s="348"/>
      <c r="AZ25" s="348"/>
      <c r="BA25" s="216"/>
    </row>
    <row r="26" spans="1:53" s="212" customFormat="1" ht="20.25" customHeight="1">
      <c r="A26" s="213">
        <v>5</v>
      </c>
      <c r="B26" s="349" t="s">
        <v>113</v>
      </c>
      <c r="C26" s="349"/>
      <c r="D26" s="204">
        <f>E26+G26</f>
        <v>57</v>
      </c>
      <c r="E26" s="202">
        <f>SUM(J26:V26)</f>
        <v>39</v>
      </c>
      <c r="F26" s="202" t="s">
        <v>85</v>
      </c>
      <c r="G26" s="214">
        <f>SUM(AC26:AK26)</f>
        <v>18</v>
      </c>
      <c r="H26" s="214" t="s">
        <v>13</v>
      </c>
      <c r="I26" s="206"/>
      <c r="J26" s="215">
        <v>3</v>
      </c>
      <c r="K26" s="215">
        <v>3</v>
      </c>
      <c r="L26" s="215">
        <v>3</v>
      </c>
      <c r="M26" s="215">
        <v>3</v>
      </c>
      <c r="N26" s="215">
        <v>3</v>
      </c>
      <c r="O26" s="215">
        <v>3</v>
      </c>
      <c r="P26" s="215">
        <v>3</v>
      </c>
      <c r="Q26" s="215">
        <v>3</v>
      </c>
      <c r="R26" s="215">
        <v>3</v>
      </c>
      <c r="S26" s="215">
        <v>3</v>
      </c>
      <c r="T26" s="215">
        <v>3</v>
      </c>
      <c r="U26" s="215">
        <v>3</v>
      </c>
      <c r="V26" s="215">
        <v>3</v>
      </c>
      <c r="W26" s="348"/>
      <c r="X26" s="350"/>
      <c r="Y26" s="350"/>
      <c r="Z26" s="350"/>
      <c r="AA26" s="351"/>
      <c r="AB26" s="351"/>
      <c r="AC26" s="215">
        <v>2</v>
      </c>
      <c r="AD26" s="215">
        <v>2</v>
      </c>
      <c r="AE26" s="215">
        <v>2</v>
      </c>
      <c r="AF26" s="215">
        <v>2</v>
      </c>
      <c r="AG26" s="215">
        <v>2</v>
      </c>
      <c r="AH26" s="215">
        <v>2</v>
      </c>
      <c r="AI26" s="215">
        <v>2</v>
      </c>
      <c r="AJ26" s="215">
        <v>2</v>
      </c>
      <c r="AK26" s="215">
        <v>2</v>
      </c>
      <c r="AL26" s="348"/>
      <c r="AM26" s="350"/>
      <c r="AN26" s="350"/>
      <c r="AO26" s="350"/>
      <c r="AP26" s="350"/>
      <c r="AQ26" s="350"/>
      <c r="AR26" s="350"/>
      <c r="AS26" s="350"/>
      <c r="AT26" s="350"/>
      <c r="AU26" s="355"/>
      <c r="AV26" s="355"/>
      <c r="AW26" s="355"/>
      <c r="AX26" s="355"/>
      <c r="AY26" s="348"/>
      <c r="AZ26" s="348"/>
      <c r="BA26" s="216"/>
    </row>
    <row r="27" spans="1:53" s="212" customFormat="1" ht="24" customHeight="1">
      <c r="A27" s="213">
        <v>6</v>
      </c>
      <c r="B27" s="349" t="s">
        <v>114</v>
      </c>
      <c r="C27" s="349"/>
      <c r="D27" s="204">
        <f t="shared" si="0"/>
        <v>53</v>
      </c>
      <c r="E27" s="202">
        <f t="shared" si="1"/>
        <v>26</v>
      </c>
      <c r="F27" s="202" t="s">
        <v>83</v>
      </c>
      <c r="G27" s="214">
        <f t="shared" si="2"/>
        <v>27</v>
      </c>
      <c r="H27" s="214" t="s">
        <v>85</v>
      </c>
      <c r="I27" s="206"/>
      <c r="J27" s="215">
        <v>2</v>
      </c>
      <c r="K27" s="215">
        <v>2</v>
      </c>
      <c r="L27" s="215">
        <v>2</v>
      </c>
      <c r="M27" s="215">
        <v>2</v>
      </c>
      <c r="N27" s="215">
        <v>2</v>
      </c>
      <c r="O27" s="215">
        <v>2</v>
      </c>
      <c r="P27" s="215">
        <v>2</v>
      </c>
      <c r="Q27" s="215">
        <v>2</v>
      </c>
      <c r="R27" s="215">
        <v>2</v>
      </c>
      <c r="S27" s="215">
        <v>2</v>
      </c>
      <c r="T27" s="215">
        <v>2</v>
      </c>
      <c r="U27" s="215">
        <v>2</v>
      </c>
      <c r="V27" s="215">
        <v>2</v>
      </c>
      <c r="W27" s="348"/>
      <c r="X27" s="350"/>
      <c r="Y27" s="350"/>
      <c r="Z27" s="350"/>
      <c r="AA27" s="351"/>
      <c r="AB27" s="351"/>
      <c r="AC27" s="215">
        <v>3</v>
      </c>
      <c r="AD27" s="215">
        <v>3</v>
      </c>
      <c r="AE27" s="215">
        <v>3</v>
      </c>
      <c r="AF27" s="215">
        <v>3</v>
      </c>
      <c r="AG27" s="215">
        <v>3</v>
      </c>
      <c r="AH27" s="215">
        <v>3</v>
      </c>
      <c r="AI27" s="215">
        <v>3</v>
      </c>
      <c r="AJ27" s="215">
        <v>3</v>
      </c>
      <c r="AK27" s="215">
        <v>3</v>
      </c>
      <c r="AL27" s="348"/>
      <c r="AM27" s="350"/>
      <c r="AN27" s="350"/>
      <c r="AO27" s="350"/>
      <c r="AP27" s="350"/>
      <c r="AQ27" s="350"/>
      <c r="AR27" s="350"/>
      <c r="AS27" s="350"/>
      <c r="AT27" s="350"/>
      <c r="AU27" s="355"/>
      <c r="AV27" s="355"/>
      <c r="AW27" s="355"/>
      <c r="AX27" s="355"/>
      <c r="AY27" s="348"/>
      <c r="AZ27" s="348"/>
      <c r="BA27" s="216"/>
    </row>
    <row r="28" spans="1:53" s="212" customFormat="1" ht="23.25" customHeight="1">
      <c r="A28" s="213">
        <v>7</v>
      </c>
      <c r="B28" s="349" t="s">
        <v>115</v>
      </c>
      <c r="C28" s="349"/>
      <c r="D28" s="204">
        <f>E28+G28</f>
        <v>36</v>
      </c>
      <c r="E28" s="202">
        <f>SUM(J28:V28)</f>
        <v>0</v>
      </c>
      <c r="F28" s="202" t="s">
        <v>18</v>
      </c>
      <c r="G28" s="214">
        <f>SUM(AC28:AK28)</f>
        <v>36</v>
      </c>
      <c r="H28" s="214" t="s">
        <v>85</v>
      </c>
      <c r="I28" s="206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348"/>
      <c r="X28" s="350"/>
      <c r="Y28" s="350"/>
      <c r="Z28" s="350"/>
      <c r="AA28" s="351"/>
      <c r="AB28" s="351"/>
      <c r="AC28" s="215">
        <v>4</v>
      </c>
      <c r="AD28" s="215">
        <v>4</v>
      </c>
      <c r="AE28" s="215">
        <v>4</v>
      </c>
      <c r="AF28" s="215">
        <v>4</v>
      </c>
      <c r="AG28" s="215">
        <v>4</v>
      </c>
      <c r="AH28" s="215">
        <v>4</v>
      </c>
      <c r="AI28" s="215">
        <v>4</v>
      </c>
      <c r="AJ28" s="215">
        <v>4</v>
      </c>
      <c r="AK28" s="215">
        <v>4</v>
      </c>
      <c r="AL28" s="348"/>
      <c r="AM28" s="350"/>
      <c r="AN28" s="350"/>
      <c r="AO28" s="350"/>
      <c r="AP28" s="350"/>
      <c r="AQ28" s="350"/>
      <c r="AR28" s="350"/>
      <c r="AS28" s="350"/>
      <c r="AT28" s="350"/>
      <c r="AU28" s="355"/>
      <c r="AV28" s="355"/>
      <c r="AW28" s="355"/>
      <c r="AX28" s="355"/>
      <c r="AY28" s="348"/>
      <c r="AZ28" s="348"/>
      <c r="BA28" s="216"/>
    </row>
    <row r="29" spans="1:53" s="212" customFormat="1" ht="20.25" customHeight="1">
      <c r="A29" s="213">
        <v>8</v>
      </c>
      <c r="B29" s="364" t="s">
        <v>116</v>
      </c>
      <c r="C29" s="364"/>
      <c r="D29" s="204">
        <f>E29+G29</f>
        <v>44</v>
      </c>
      <c r="E29" s="202">
        <f>SUM(J29:V29)</f>
        <v>26</v>
      </c>
      <c r="F29" s="202" t="s">
        <v>83</v>
      </c>
      <c r="G29" s="214">
        <f>SUM(AC29:AK29)</f>
        <v>18</v>
      </c>
      <c r="H29" s="214" t="s">
        <v>85</v>
      </c>
      <c r="I29" s="206"/>
      <c r="J29" s="215">
        <v>2</v>
      </c>
      <c r="K29" s="215">
        <v>2</v>
      </c>
      <c r="L29" s="215">
        <v>2</v>
      </c>
      <c r="M29" s="215">
        <v>2</v>
      </c>
      <c r="N29" s="215">
        <v>2</v>
      </c>
      <c r="O29" s="215">
        <v>2</v>
      </c>
      <c r="P29" s="215">
        <v>2</v>
      </c>
      <c r="Q29" s="215">
        <v>2</v>
      </c>
      <c r="R29" s="215">
        <v>2</v>
      </c>
      <c r="S29" s="215">
        <v>2</v>
      </c>
      <c r="T29" s="215">
        <v>2</v>
      </c>
      <c r="U29" s="215">
        <v>2</v>
      </c>
      <c r="V29" s="215">
        <v>2</v>
      </c>
      <c r="W29" s="348"/>
      <c r="X29" s="350"/>
      <c r="Y29" s="350"/>
      <c r="Z29" s="350"/>
      <c r="AA29" s="351"/>
      <c r="AB29" s="351"/>
      <c r="AC29" s="215">
        <v>2</v>
      </c>
      <c r="AD29" s="215">
        <v>2</v>
      </c>
      <c r="AE29" s="215">
        <v>2</v>
      </c>
      <c r="AF29" s="215">
        <v>2</v>
      </c>
      <c r="AG29" s="215">
        <v>2</v>
      </c>
      <c r="AH29" s="215">
        <v>2</v>
      </c>
      <c r="AI29" s="215">
        <v>2</v>
      </c>
      <c r="AJ29" s="215">
        <v>2</v>
      </c>
      <c r="AK29" s="215">
        <v>2</v>
      </c>
      <c r="AL29" s="348"/>
      <c r="AM29" s="350"/>
      <c r="AN29" s="350"/>
      <c r="AO29" s="350"/>
      <c r="AP29" s="350"/>
      <c r="AQ29" s="350"/>
      <c r="AR29" s="350"/>
      <c r="AS29" s="350"/>
      <c r="AT29" s="350"/>
      <c r="AU29" s="355"/>
      <c r="AV29" s="355"/>
      <c r="AW29" s="355"/>
      <c r="AX29" s="355"/>
      <c r="AY29" s="348"/>
      <c r="AZ29" s="348"/>
      <c r="BA29" s="216"/>
    </row>
    <row r="30" spans="1:53" s="212" customFormat="1" ht="20.25" customHeight="1">
      <c r="A30" s="213">
        <v>9</v>
      </c>
      <c r="B30" s="349" t="s">
        <v>117</v>
      </c>
      <c r="C30" s="349"/>
      <c r="D30" s="204">
        <f>E30+G30</f>
        <v>39</v>
      </c>
      <c r="E30" s="202">
        <f>SUM(J30:V30)</f>
        <v>39</v>
      </c>
      <c r="F30" s="202" t="s">
        <v>85</v>
      </c>
      <c r="G30" s="214">
        <f>SUM(AC30:AK30)</f>
        <v>0</v>
      </c>
      <c r="H30" s="214"/>
      <c r="I30" s="206"/>
      <c r="J30" s="215">
        <v>3</v>
      </c>
      <c r="K30" s="215">
        <v>3</v>
      </c>
      <c r="L30" s="215">
        <v>3</v>
      </c>
      <c r="M30" s="215">
        <v>3</v>
      </c>
      <c r="N30" s="215">
        <v>3</v>
      </c>
      <c r="O30" s="215">
        <v>3</v>
      </c>
      <c r="P30" s="215">
        <v>3</v>
      </c>
      <c r="Q30" s="215">
        <v>3</v>
      </c>
      <c r="R30" s="215">
        <v>3</v>
      </c>
      <c r="S30" s="215">
        <v>3</v>
      </c>
      <c r="T30" s="215">
        <v>3</v>
      </c>
      <c r="U30" s="215">
        <v>3</v>
      </c>
      <c r="V30" s="215">
        <v>3</v>
      </c>
      <c r="W30" s="348"/>
      <c r="X30" s="350"/>
      <c r="Y30" s="350"/>
      <c r="Z30" s="350"/>
      <c r="AA30" s="351"/>
      <c r="AB30" s="351"/>
      <c r="AC30" s="215"/>
      <c r="AD30" s="215"/>
      <c r="AE30" s="215"/>
      <c r="AF30" s="215"/>
      <c r="AG30" s="215"/>
      <c r="AH30" s="215"/>
      <c r="AI30" s="215"/>
      <c r="AJ30" s="215"/>
      <c r="AK30" s="215"/>
      <c r="AL30" s="348"/>
      <c r="AM30" s="350"/>
      <c r="AN30" s="350"/>
      <c r="AO30" s="350"/>
      <c r="AP30" s="350"/>
      <c r="AQ30" s="350"/>
      <c r="AR30" s="350"/>
      <c r="AS30" s="350"/>
      <c r="AT30" s="350"/>
      <c r="AU30" s="355"/>
      <c r="AV30" s="355"/>
      <c r="AW30" s="355"/>
      <c r="AX30" s="355"/>
      <c r="AY30" s="348"/>
      <c r="AZ30" s="348"/>
      <c r="BA30" s="216"/>
    </row>
    <row r="31" spans="1:53" s="212" customFormat="1" ht="42.75" customHeight="1">
      <c r="A31" s="356">
        <v>10</v>
      </c>
      <c r="B31" s="357" t="s">
        <v>118</v>
      </c>
      <c r="C31" s="217" t="s">
        <v>119</v>
      </c>
      <c r="D31" s="204">
        <f>E31+G31</f>
        <v>36</v>
      </c>
      <c r="E31" s="202">
        <f t="shared" si="1"/>
        <v>0</v>
      </c>
      <c r="F31" s="352" t="s">
        <v>85</v>
      </c>
      <c r="G31" s="214">
        <f>SUM(AC31:AK31)</f>
        <v>36</v>
      </c>
      <c r="H31" s="353" t="s">
        <v>13</v>
      </c>
      <c r="I31" s="206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348"/>
      <c r="X31" s="350"/>
      <c r="Y31" s="350"/>
      <c r="Z31" s="350"/>
      <c r="AA31" s="351"/>
      <c r="AB31" s="351"/>
      <c r="AC31" s="215">
        <v>4</v>
      </c>
      <c r="AD31" s="215">
        <v>4</v>
      </c>
      <c r="AE31" s="215">
        <v>4</v>
      </c>
      <c r="AF31" s="215">
        <v>4</v>
      </c>
      <c r="AG31" s="215">
        <v>4</v>
      </c>
      <c r="AH31" s="215">
        <v>4</v>
      </c>
      <c r="AI31" s="215">
        <v>4</v>
      </c>
      <c r="AJ31" s="215">
        <v>4</v>
      </c>
      <c r="AK31" s="215">
        <v>4</v>
      </c>
      <c r="AL31" s="348"/>
      <c r="AM31" s="350"/>
      <c r="AN31" s="350"/>
      <c r="AO31" s="350"/>
      <c r="AP31" s="350"/>
      <c r="AQ31" s="350"/>
      <c r="AR31" s="350"/>
      <c r="AS31" s="350"/>
      <c r="AT31" s="350"/>
      <c r="AU31" s="355"/>
      <c r="AV31" s="355"/>
      <c r="AW31" s="355"/>
      <c r="AX31" s="355"/>
      <c r="AY31" s="348"/>
      <c r="AZ31" s="348"/>
      <c r="BA31" s="216"/>
    </row>
    <row r="32" spans="1:53" s="212" customFormat="1" ht="42.75" customHeight="1">
      <c r="A32" s="356"/>
      <c r="B32" s="357"/>
      <c r="C32" s="217" t="s">
        <v>120</v>
      </c>
      <c r="D32" s="204">
        <f t="shared" si="0"/>
        <v>39</v>
      </c>
      <c r="E32" s="202">
        <f t="shared" si="1"/>
        <v>39</v>
      </c>
      <c r="F32" s="352"/>
      <c r="G32" s="214">
        <f t="shared" si="2"/>
        <v>0</v>
      </c>
      <c r="H32" s="353"/>
      <c r="I32" s="206"/>
      <c r="J32" s="215">
        <v>3</v>
      </c>
      <c r="K32" s="215">
        <v>3</v>
      </c>
      <c r="L32" s="215">
        <v>3</v>
      </c>
      <c r="M32" s="215">
        <v>3</v>
      </c>
      <c r="N32" s="215">
        <v>3</v>
      </c>
      <c r="O32" s="215">
        <v>3</v>
      </c>
      <c r="P32" s="215">
        <v>3</v>
      </c>
      <c r="Q32" s="215">
        <v>3</v>
      </c>
      <c r="R32" s="215">
        <v>3</v>
      </c>
      <c r="S32" s="215">
        <v>3</v>
      </c>
      <c r="T32" s="215">
        <v>3</v>
      </c>
      <c r="U32" s="215">
        <v>3</v>
      </c>
      <c r="V32" s="215">
        <v>3</v>
      </c>
      <c r="W32" s="348"/>
      <c r="X32" s="350"/>
      <c r="Y32" s="350"/>
      <c r="Z32" s="350"/>
      <c r="AA32" s="351"/>
      <c r="AB32" s="351"/>
      <c r="AC32" s="215"/>
      <c r="AD32" s="215"/>
      <c r="AE32" s="215"/>
      <c r="AF32" s="215"/>
      <c r="AG32" s="215"/>
      <c r="AH32" s="215"/>
      <c r="AI32" s="215"/>
      <c r="AJ32" s="215"/>
      <c r="AK32" s="215"/>
      <c r="AL32" s="348"/>
      <c r="AM32" s="350"/>
      <c r="AN32" s="350"/>
      <c r="AO32" s="350"/>
      <c r="AP32" s="350"/>
      <c r="AQ32" s="350"/>
      <c r="AR32" s="350"/>
      <c r="AS32" s="350"/>
      <c r="AT32" s="350"/>
      <c r="AU32" s="355"/>
      <c r="AV32" s="355"/>
      <c r="AW32" s="355"/>
      <c r="AX32" s="355"/>
      <c r="AY32" s="348"/>
      <c r="AZ32" s="348"/>
      <c r="BA32" s="216"/>
    </row>
    <row r="33" spans="1:53" s="212" customFormat="1" ht="42.75" customHeight="1">
      <c r="A33" s="356"/>
      <c r="B33" s="357"/>
      <c r="C33" s="217" t="s">
        <v>121</v>
      </c>
      <c r="D33" s="204">
        <f>E33+G33</f>
        <v>264</v>
      </c>
      <c r="E33" s="202">
        <f>SUM(J33:V33)</f>
        <v>156</v>
      </c>
      <c r="F33" s="352"/>
      <c r="G33" s="214">
        <f>SUM(AC33:AK33)</f>
        <v>108</v>
      </c>
      <c r="H33" s="353"/>
      <c r="I33" s="206"/>
      <c r="J33" s="215">
        <v>12</v>
      </c>
      <c r="K33" s="215">
        <v>12</v>
      </c>
      <c r="L33" s="215">
        <v>12</v>
      </c>
      <c r="M33" s="215">
        <v>12</v>
      </c>
      <c r="N33" s="215">
        <v>12</v>
      </c>
      <c r="O33" s="215">
        <v>12</v>
      </c>
      <c r="P33" s="215">
        <v>12</v>
      </c>
      <c r="Q33" s="215">
        <v>12</v>
      </c>
      <c r="R33" s="215">
        <v>12</v>
      </c>
      <c r="S33" s="215">
        <v>12</v>
      </c>
      <c r="T33" s="215">
        <v>12</v>
      </c>
      <c r="U33" s="215">
        <v>12</v>
      </c>
      <c r="V33" s="215">
        <v>12</v>
      </c>
      <c r="W33" s="348"/>
      <c r="X33" s="350"/>
      <c r="Y33" s="350"/>
      <c r="Z33" s="350"/>
      <c r="AA33" s="351"/>
      <c r="AB33" s="351"/>
      <c r="AC33" s="215">
        <v>12</v>
      </c>
      <c r="AD33" s="215">
        <v>12</v>
      </c>
      <c r="AE33" s="215">
        <v>12</v>
      </c>
      <c r="AF33" s="215">
        <v>12</v>
      </c>
      <c r="AG33" s="215">
        <v>12</v>
      </c>
      <c r="AH33" s="215">
        <v>12</v>
      </c>
      <c r="AI33" s="215">
        <v>12</v>
      </c>
      <c r="AJ33" s="215">
        <v>12</v>
      </c>
      <c r="AK33" s="215">
        <v>12</v>
      </c>
      <c r="AL33" s="348"/>
      <c r="AM33" s="350"/>
      <c r="AN33" s="350"/>
      <c r="AO33" s="350"/>
      <c r="AP33" s="350"/>
      <c r="AQ33" s="350"/>
      <c r="AR33" s="350"/>
      <c r="AS33" s="350"/>
      <c r="AT33" s="350"/>
      <c r="AU33" s="355"/>
      <c r="AV33" s="355"/>
      <c r="AW33" s="355"/>
      <c r="AX33" s="355"/>
      <c r="AY33" s="348"/>
      <c r="AZ33" s="348"/>
      <c r="BA33" s="216"/>
    </row>
    <row r="34" spans="1:53" s="212" customFormat="1" ht="59.25" customHeight="1">
      <c r="A34" s="356">
        <v>11</v>
      </c>
      <c r="B34" s="357" t="s">
        <v>101</v>
      </c>
      <c r="C34" s="217" t="s">
        <v>91</v>
      </c>
      <c r="D34" s="204">
        <f t="shared" si="0"/>
        <v>26</v>
      </c>
      <c r="E34" s="202">
        <f t="shared" si="1"/>
        <v>26</v>
      </c>
      <c r="F34" s="352" t="s">
        <v>13</v>
      </c>
      <c r="G34" s="214">
        <f t="shared" si="2"/>
        <v>0</v>
      </c>
      <c r="H34" s="353" t="s">
        <v>18</v>
      </c>
      <c r="I34" s="206"/>
      <c r="J34" s="215">
        <v>2</v>
      </c>
      <c r="K34" s="215">
        <v>2</v>
      </c>
      <c r="L34" s="215">
        <v>2</v>
      </c>
      <c r="M34" s="215">
        <v>2</v>
      </c>
      <c r="N34" s="215">
        <v>2</v>
      </c>
      <c r="O34" s="215">
        <v>2</v>
      </c>
      <c r="P34" s="215">
        <v>2</v>
      </c>
      <c r="Q34" s="215">
        <v>2</v>
      </c>
      <c r="R34" s="215">
        <v>2</v>
      </c>
      <c r="S34" s="215">
        <v>2</v>
      </c>
      <c r="T34" s="215">
        <v>2</v>
      </c>
      <c r="U34" s="215">
        <v>2</v>
      </c>
      <c r="V34" s="215">
        <v>2</v>
      </c>
      <c r="W34" s="348"/>
      <c r="X34" s="350"/>
      <c r="Y34" s="350"/>
      <c r="Z34" s="350"/>
      <c r="AA34" s="351"/>
      <c r="AB34" s="351"/>
      <c r="AC34" s="215"/>
      <c r="AD34" s="215"/>
      <c r="AE34" s="215"/>
      <c r="AF34" s="215"/>
      <c r="AG34" s="215"/>
      <c r="AH34" s="215"/>
      <c r="AI34" s="215"/>
      <c r="AJ34" s="215"/>
      <c r="AK34" s="215"/>
      <c r="AL34" s="348"/>
      <c r="AM34" s="350"/>
      <c r="AN34" s="350"/>
      <c r="AO34" s="350"/>
      <c r="AP34" s="350"/>
      <c r="AQ34" s="350"/>
      <c r="AR34" s="350"/>
      <c r="AS34" s="350"/>
      <c r="AT34" s="350"/>
      <c r="AU34" s="355"/>
      <c r="AV34" s="355"/>
      <c r="AW34" s="355"/>
      <c r="AX34" s="355"/>
      <c r="AY34" s="348"/>
      <c r="AZ34" s="348"/>
      <c r="BA34" s="216"/>
    </row>
    <row r="35" spans="1:53" s="212" customFormat="1" ht="59.25" customHeight="1">
      <c r="A35" s="356"/>
      <c r="B35" s="357"/>
      <c r="C35" s="217" t="s">
        <v>92</v>
      </c>
      <c r="D35" s="204">
        <f>E35+G35</f>
        <v>26</v>
      </c>
      <c r="E35" s="202">
        <f>SUM(J35:V35)</f>
        <v>26</v>
      </c>
      <c r="F35" s="352"/>
      <c r="G35" s="214">
        <f>SUM(AC35:AK35)</f>
        <v>0</v>
      </c>
      <c r="H35" s="353"/>
      <c r="I35" s="206"/>
      <c r="J35" s="215">
        <v>2</v>
      </c>
      <c r="K35" s="215">
        <v>2</v>
      </c>
      <c r="L35" s="215">
        <v>2</v>
      </c>
      <c r="M35" s="215">
        <v>2</v>
      </c>
      <c r="N35" s="215">
        <v>2</v>
      </c>
      <c r="O35" s="215">
        <v>2</v>
      </c>
      <c r="P35" s="215">
        <v>2</v>
      </c>
      <c r="Q35" s="215">
        <v>2</v>
      </c>
      <c r="R35" s="215">
        <v>2</v>
      </c>
      <c r="S35" s="215">
        <v>2</v>
      </c>
      <c r="T35" s="215">
        <v>2</v>
      </c>
      <c r="U35" s="215">
        <v>2</v>
      </c>
      <c r="V35" s="215">
        <v>2</v>
      </c>
      <c r="W35" s="348"/>
      <c r="X35" s="350"/>
      <c r="Y35" s="350"/>
      <c r="Z35" s="350"/>
      <c r="AA35" s="351"/>
      <c r="AB35" s="351"/>
      <c r="AC35" s="215"/>
      <c r="AD35" s="215"/>
      <c r="AE35" s="215"/>
      <c r="AF35" s="215"/>
      <c r="AG35" s="215"/>
      <c r="AH35" s="215"/>
      <c r="AI35" s="215"/>
      <c r="AJ35" s="215"/>
      <c r="AK35" s="215"/>
      <c r="AL35" s="348"/>
      <c r="AM35" s="350"/>
      <c r="AN35" s="350"/>
      <c r="AO35" s="350"/>
      <c r="AP35" s="350"/>
      <c r="AQ35" s="350"/>
      <c r="AR35" s="350"/>
      <c r="AS35" s="350"/>
      <c r="AT35" s="350"/>
      <c r="AU35" s="355"/>
      <c r="AV35" s="355"/>
      <c r="AW35" s="355"/>
      <c r="AX35" s="355"/>
      <c r="AY35" s="348"/>
      <c r="AZ35" s="348"/>
      <c r="BA35" s="216"/>
    </row>
    <row r="36" spans="1:53" s="212" customFormat="1" ht="15.75" customHeight="1">
      <c r="A36" s="354" t="s">
        <v>86</v>
      </c>
      <c r="B36" s="354"/>
      <c r="C36" s="354"/>
      <c r="D36" s="218">
        <f>SUM(D22:D35)</f>
        <v>792</v>
      </c>
      <c r="E36" s="219">
        <f>SUM(E22:E35)</f>
        <v>468</v>
      </c>
      <c r="F36" s="219"/>
      <c r="G36" s="218">
        <f>SUM(G22:G35)</f>
        <v>324</v>
      </c>
      <c r="H36" s="218"/>
      <c r="I36" s="206"/>
      <c r="J36" s="220">
        <f>SUM(J22:J35)</f>
        <v>36</v>
      </c>
      <c r="K36" s="220">
        <f t="shared" ref="K36:V36" si="3">SUM(K22:K35)</f>
        <v>36</v>
      </c>
      <c r="L36" s="220">
        <f t="shared" si="3"/>
        <v>36</v>
      </c>
      <c r="M36" s="220">
        <f t="shared" si="3"/>
        <v>36</v>
      </c>
      <c r="N36" s="220">
        <f t="shared" si="3"/>
        <v>36</v>
      </c>
      <c r="O36" s="220">
        <f t="shared" si="3"/>
        <v>36</v>
      </c>
      <c r="P36" s="220">
        <f t="shared" si="3"/>
        <v>36</v>
      </c>
      <c r="Q36" s="220">
        <f t="shared" si="3"/>
        <v>36</v>
      </c>
      <c r="R36" s="220">
        <f t="shared" si="3"/>
        <v>36</v>
      </c>
      <c r="S36" s="220">
        <f t="shared" si="3"/>
        <v>36</v>
      </c>
      <c r="T36" s="220">
        <f t="shared" si="3"/>
        <v>36</v>
      </c>
      <c r="U36" s="220">
        <f t="shared" si="3"/>
        <v>36</v>
      </c>
      <c r="V36" s="220">
        <f t="shared" si="3"/>
        <v>36</v>
      </c>
      <c r="W36" s="348"/>
      <c r="X36" s="350"/>
      <c r="Y36" s="350"/>
      <c r="Z36" s="350"/>
      <c r="AA36" s="351"/>
      <c r="AB36" s="351"/>
      <c r="AC36" s="221">
        <f>SUM(AC22:AC35)</f>
        <v>36</v>
      </c>
      <c r="AD36" s="221">
        <f t="shared" ref="AD36:AK36" si="4">SUM(AD22:AD35)</f>
        <v>36</v>
      </c>
      <c r="AE36" s="221">
        <f t="shared" si="4"/>
        <v>36</v>
      </c>
      <c r="AF36" s="221">
        <f t="shared" si="4"/>
        <v>36</v>
      </c>
      <c r="AG36" s="221">
        <f t="shared" si="4"/>
        <v>36</v>
      </c>
      <c r="AH36" s="221">
        <f t="shared" si="4"/>
        <v>36</v>
      </c>
      <c r="AI36" s="221">
        <f t="shared" si="4"/>
        <v>36</v>
      </c>
      <c r="AJ36" s="221">
        <f t="shared" si="4"/>
        <v>36</v>
      </c>
      <c r="AK36" s="221">
        <f t="shared" si="4"/>
        <v>36</v>
      </c>
      <c r="AL36" s="348"/>
      <c r="AM36" s="350"/>
      <c r="AN36" s="350"/>
      <c r="AO36" s="350"/>
      <c r="AP36" s="350"/>
      <c r="AQ36" s="350"/>
      <c r="AR36" s="350"/>
      <c r="AS36" s="350"/>
      <c r="AT36" s="350"/>
      <c r="AU36" s="355"/>
      <c r="AV36" s="355"/>
      <c r="AW36" s="355"/>
      <c r="AX36" s="355"/>
      <c r="AY36" s="348"/>
      <c r="AZ36" s="348"/>
      <c r="BA36" s="216"/>
    </row>
    <row r="37" spans="1:53" s="212" customFormat="1" ht="12.75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</row>
    <row r="38" spans="1:53" s="212" customFormat="1" ht="21" customHeight="1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362" t="s">
        <v>122</v>
      </c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</row>
    <row r="39" spans="1:53" s="212" customFormat="1" ht="12.75">
      <c r="A39" s="222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</row>
    <row r="40" spans="1:53" s="212" customFormat="1" ht="12.75" hidden="1">
      <c r="A40" s="222"/>
      <c r="B40" s="222"/>
      <c r="C40" s="222"/>
      <c r="D40" s="222"/>
      <c r="E40" s="222"/>
      <c r="F40" s="222"/>
      <c r="G40" s="222"/>
      <c r="H40" s="222"/>
      <c r="I40" s="222"/>
      <c r="J40" s="363" t="s">
        <v>123</v>
      </c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</row>
    <row r="41" spans="1:53" s="212" customFormat="1" ht="12.75" hidden="1"/>
    <row r="42" spans="1:53" s="212" customFormat="1" ht="12.75" hidden="1">
      <c r="AM42" s="360" t="s">
        <v>124</v>
      </c>
      <c r="AN42" s="360"/>
      <c r="AO42" s="360"/>
      <c r="AP42" s="360"/>
      <c r="AQ42" s="361" t="s">
        <v>125</v>
      </c>
      <c r="AR42" s="361"/>
      <c r="AS42" s="361" t="s">
        <v>126</v>
      </c>
      <c r="AT42" s="361"/>
      <c r="AU42" s="361" t="s">
        <v>127</v>
      </c>
      <c r="AV42" s="361"/>
    </row>
    <row r="43" spans="1:53" s="212" customFormat="1" ht="12.75" hidden="1">
      <c r="AM43" s="360"/>
      <c r="AN43" s="360"/>
      <c r="AO43" s="360"/>
      <c r="AP43" s="360"/>
      <c r="AQ43" s="361"/>
      <c r="AR43" s="361"/>
      <c r="AS43" s="361"/>
      <c r="AT43" s="361"/>
      <c r="AU43" s="361"/>
      <c r="AV43" s="361"/>
    </row>
    <row r="44" spans="1:53" s="212" customFormat="1" ht="12.75" hidden="1">
      <c r="AM44" s="360"/>
      <c r="AN44" s="360"/>
      <c r="AO44" s="360"/>
      <c r="AP44" s="360"/>
      <c r="AQ44" s="361"/>
      <c r="AR44" s="361"/>
      <c r="AS44" s="361"/>
      <c r="AT44" s="361"/>
      <c r="AU44" s="361"/>
      <c r="AV44" s="361"/>
    </row>
    <row r="45" spans="1:53" s="212" customFormat="1" ht="12.75" hidden="1">
      <c r="AM45" s="358" t="s">
        <v>128</v>
      </c>
      <c r="AN45" s="358"/>
      <c r="AO45" s="358"/>
      <c r="AP45" s="358"/>
      <c r="AQ45" s="359">
        <v>18</v>
      </c>
      <c r="AR45" s="359"/>
      <c r="AS45" s="359">
        <v>4</v>
      </c>
      <c r="AT45" s="359"/>
      <c r="AU45" s="359">
        <f>AS45*AQ45</f>
        <v>72</v>
      </c>
      <c r="AV45" s="359"/>
    </row>
    <row r="46" spans="1:53" s="212" customFormat="1" ht="12.75" hidden="1">
      <c r="AM46" s="358" t="s">
        <v>129</v>
      </c>
      <c r="AN46" s="358"/>
      <c r="AO46" s="358"/>
      <c r="AP46" s="358"/>
      <c r="AQ46" s="359">
        <v>12</v>
      </c>
      <c r="AR46" s="359"/>
      <c r="AS46" s="359">
        <v>4</v>
      </c>
      <c r="AT46" s="359"/>
      <c r="AU46" s="359">
        <f>AS46*AQ46</f>
        <v>48</v>
      </c>
      <c r="AV46" s="359"/>
    </row>
    <row r="47" spans="1:53" s="212" customFormat="1" ht="12.75" hidden="1">
      <c r="AM47" s="358" t="s">
        <v>130</v>
      </c>
      <c r="AN47" s="358"/>
      <c r="AO47" s="358"/>
      <c r="AP47" s="358"/>
      <c r="AQ47" s="359">
        <v>3</v>
      </c>
      <c r="AR47" s="359"/>
      <c r="AS47" s="359">
        <v>4</v>
      </c>
      <c r="AT47" s="359"/>
      <c r="AU47" s="359">
        <f>AS47*AQ47</f>
        <v>12</v>
      </c>
      <c r="AV47" s="359"/>
    </row>
    <row r="48" spans="1:53" s="212" customFormat="1" ht="12.75" hidden="1"/>
    <row r="49" spans="1:53" s="212" customFormat="1" hidden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360" t="s">
        <v>131</v>
      </c>
      <c r="AN49" s="360"/>
      <c r="AO49" s="360"/>
      <c r="AP49" s="360"/>
      <c r="AQ49" s="361" t="s">
        <v>125</v>
      </c>
      <c r="AR49" s="361"/>
      <c r="AS49" s="361" t="s">
        <v>126</v>
      </c>
      <c r="AT49" s="361"/>
      <c r="AU49" s="361" t="s">
        <v>127</v>
      </c>
      <c r="AV49" s="361"/>
      <c r="AW49" s="198"/>
      <c r="AX49" s="198"/>
      <c r="AY49" s="198"/>
      <c r="AZ49" s="198"/>
      <c r="BA49" s="198"/>
    </row>
    <row r="50" spans="1:53" s="212" customFormat="1" hidden="1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360"/>
      <c r="AN50" s="360"/>
      <c r="AO50" s="360"/>
      <c r="AP50" s="360"/>
      <c r="AQ50" s="361"/>
      <c r="AR50" s="361"/>
      <c r="AS50" s="361"/>
      <c r="AT50" s="361"/>
      <c r="AU50" s="361"/>
      <c r="AV50" s="361"/>
      <c r="AW50" s="198"/>
      <c r="AX50" s="198"/>
      <c r="AY50" s="198"/>
      <c r="AZ50" s="198"/>
      <c r="BA50" s="198"/>
    </row>
    <row r="51" spans="1:53" s="212" customFormat="1" hidden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360"/>
      <c r="AN51" s="360"/>
      <c r="AO51" s="360"/>
      <c r="AP51" s="360"/>
      <c r="AQ51" s="361"/>
      <c r="AR51" s="361"/>
      <c r="AS51" s="361"/>
      <c r="AT51" s="361"/>
      <c r="AU51" s="361"/>
      <c r="AV51" s="361"/>
      <c r="AW51" s="198"/>
      <c r="AX51" s="198"/>
      <c r="AY51" s="198"/>
      <c r="AZ51" s="198"/>
      <c r="BA51" s="198"/>
    </row>
    <row r="52" spans="1:53" s="212" customFormat="1" hidden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358" t="s">
        <v>128</v>
      </c>
      <c r="AN52" s="358"/>
      <c r="AO52" s="358"/>
      <c r="AP52" s="358"/>
      <c r="AQ52" s="359">
        <v>18</v>
      </c>
      <c r="AR52" s="359"/>
      <c r="AS52" s="359">
        <v>4</v>
      </c>
      <c r="AT52" s="359"/>
      <c r="AU52" s="359">
        <f>AS52*AQ52</f>
        <v>72</v>
      </c>
      <c r="AV52" s="359"/>
      <c r="AW52" s="198"/>
      <c r="AX52" s="198"/>
      <c r="AY52" s="198"/>
      <c r="AZ52" s="198"/>
      <c r="BA52" s="198"/>
    </row>
    <row r="53" spans="1:53" s="212" customFormat="1" hidden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358" t="s">
        <v>129</v>
      </c>
      <c r="AN53" s="358"/>
      <c r="AO53" s="358"/>
      <c r="AP53" s="358"/>
      <c r="AQ53" s="359">
        <v>12</v>
      </c>
      <c r="AR53" s="359"/>
      <c r="AS53" s="359">
        <v>4</v>
      </c>
      <c r="AT53" s="359"/>
      <c r="AU53" s="359">
        <f>AS53*AQ53</f>
        <v>48</v>
      </c>
      <c r="AV53" s="359"/>
      <c r="AW53" s="198"/>
      <c r="AX53" s="198"/>
      <c r="AY53" s="198"/>
      <c r="AZ53" s="198"/>
      <c r="BA53" s="198"/>
    </row>
    <row r="54" spans="1:53" s="212" customFormat="1" hidden="1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358" t="s">
        <v>130</v>
      </c>
      <c r="AN54" s="358"/>
      <c r="AO54" s="358"/>
      <c r="AP54" s="358"/>
      <c r="AQ54" s="359">
        <v>3</v>
      </c>
      <c r="AR54" s="359"/>
      <c r="AS54" s="359">
        <v>4</v>
      </c>
      <c r="AT54" s="359"/>
      <c r="AU54" s="359">
        <f>AS54*AQ54</f>
        <v>12</v>
      </c>
      <c r="AV54" s="359"/>
      <c r="AW54" s="198"/>
      <c r="AX54" s="198"/>
      <c r="AY54" s="198"/>
      <c r="AZ54" s="198"/>
      <c r="BA54" s="198"/>
    </row>
    <row r="55" spans="1:53" s="212" customFormat="1" hidden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W55" s="198"/>
      <c r="AX55" s="198"/>
      <c r="AY55" s="198"/>
      <c r="AZ55" s="198"/>
      <c r="BA55" s="198"/>
    </row>
    <row r="56" spans="1:53" s="212" customForma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W56" s="198"/>
      <c r="AX56" s="198"/>
      <c r="AY56" s="198"/>
      <c r="AZ56" s="198"/>
      <c r="BA56" s="198"/>
    </row>
  </sheetData>
  <protectedRanges>
    <protectedRange sqref="AC22:AK35" name="Диапазон2"/>
    <protectedRange sqref="J22:V35" name="Диапазон1"/>
  </protectedRanges>
  <mergeCells count="96">
    <mergeCell ref="A2:BA2"/>
    <mergeCell ref="A3:C3"/>
    <mergeCell ref="D3:Q3"/>
    <mergeCell ref="A4:E4"/>
    <mergeCell ref="A5:G5"/>
    <mergeCell ref="I5:BA5"/>
    <mergeCell ref="J20:V20"/>
    <mergeCell ref="X20:Z20"/>
    <mergeCell ref="A6:D6"/>
    <mergeCell ref="A9:A21"/>
    <mergeCell ref="B9:C15"/>
    <mergeCell ref="D9:D21"/>
    <mergeCell ref="E9:H11"/>
    <mergeCell ref="J9:BA9"/>
    <mergeCell ref="J10:BA10"/>
    <mergeCell ref="J11:BA11"/>
    <mergeCell ref="E12:E21"/>
    <mergeCell ref="F12:F21"/>
    <mergeCell ref="G12:G21"/>
    <mergeCell ref="H12:H21"/>
    <mergeCell ref="J12:M12"/>
    <mergeCell ref="A31:A33"/>
    <mergeCell ref="N12:R12"/>
    <mergeCell ref="S12:V12"/>
    <mergeCell ref="AY20:AZ20"/>
    <mergeCell ref="AA12:AE12"/>
    <mergeCell ref="AF12:AI12"/>
    <mergeCell ref="AJ12:AM12"/>
    <mergeCell ref="AN12:AR12"/>
    <mergeCell ref="AS12:AV12"/>
    <mergeCell ref="AW12:BA12"/>
    <mergeCell ref="AA20:AB20"/>
    <mergeCell ref="AC20:AK20"/>
    <mergeCell ref="AM20:AP20"/>
    <mergeCell ref="AQ20:AT20"/>
    <mergeCell ref="AU20:AX20"/>
    <mergeCell ref="W12:Z12"/>
    <mergeCell ref="H34:H35"/>
    <mergeCell ref="B24:C24"/>
    <mergeCell ref="B25:C25"/>
    <mergeCell ref="B26:C26"/>
    <mergeCell ref="B27:C27"/>
    <mergeCell ref="B28:C28"/>
    <mergeCell ref="B29:C29"/>
    <mergeCell ref="B30:C30"/>
    <mergeCell ref="AM45:AP45"/>
    <mergeCell ref="V38:BA38"/>
    <mergeCell ref="J40:BA40"/>
    <mergeCell ref="AM42:AP44"/>
    <mergeCell ref="AQ42:AR44"/>
    <mergeCell ref="AS42:AT44"/>
    <mergeCell ref="AU42:AV44"/>
    <mergeCell ref="AM52:AP52"/>
    <mergeCell ref="AQ52:AR52"/>
    <mergeCell ref="AS52:AT52"/>
    <mergeCell ref="AU52:AV52"/>
    <mergeCell ref="AM47:AP47"/>
    <mergeCell ref="AQ47:AR47"/>
    <mergeCell ref="AS47:AT47"/>
    <mergeCell ref="AU47:AV47"/>
    <mergeCell ref="AM49:AP51"/>
    <mergeCell ref="AQ49:AR51"/>
    <mergeCell ref="AS49:AT51"/>
    <mergeCell ref="AU49:AV51"/>
    <mergeCell ref="AM54:AP54"/>
    <mergeCell ref="AQ54:AR54"/>
    <mergeCell ref="AS54:AT54"/>
    <mergeCell ref="AU54:AV54"/>
    <mergeCell ref="B31:B33"/>
    <mergeCell ref="AM53:AP53"/>
    <mergeCell ref="AQ53:AR53"/>
    <mergeCell ref="AS53:AT53"/>
    <mergeCell ref="AU53:AV53"/>
    <mergeCell ref="AQ45:AR45"/>
    <mergeCell ref="AS45:AT45"/>
    <mergeCell ref="AU45:AV45"/>
    <mergeCell ref="AM46:AP46"/>
    <mergeCell ref="AQ46:AR46"/>
    <mergeCell ref="AS46:AT46"/>
    <mergeCell ref="AU46:AV46"/>
    <mergeCell ref="AY22:AZ36"/>
    <mergeCell ref="B22:C22"/>
    <mergeCell ref="W22:W36"/>
    <mergeCell ref="X22:Z36"/>
    <mergeCell ref="AA22:AB36"/>
    <mergeCell ref="AL22:AL36"/>
    <mergeCell ref="AM22:AP36"/>
    <mergeCell ref="F31:F33"/>
    <mergeCell ref="H31:H33"/>
    <mergeCell ref="B23:C23"/>
    <mergeCell ref="A36:C36"/>
    <mergeCell ref="AQ22:AT36"/>
    <mergeCell ref="AU22:AX36"/>
    <mergeCell ref="A34:A35"/>
    <mergeCell ref="B34:B35"/>
    <mergeCell ref="F34:F35"/>
  </mergeCells>
  <pageMargins left="0.23622047244094491" right="0.23622047244094491" top="0.98425196850393704" bottom="0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Самостоятельная работа</vt:lpstr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2018-12-27T07:46:53Z</dcterms:modified>
</cp:coreProperties>
</file>